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7.06.2023" sheetId="2" r:id="rId2"/>
  </sheets>
  <definedNames>
    <definedName name="_xlnm.Print_Area" localSheetId="0">'26.01.2018 '!$A$1:$D$54</definedName>
    <definedName name="_xlnm.Print_Area" localSheetId="1">'27.06.2023'!$A$1:$E$316</definedName>
  </definedNames>
  <calcPr fullCalcOnLoad="1"/>
</workbook>
</file>

<file path=xl/sharedStrings.xml><?xml version="1.0" encoding="utf-8"?>
<sst xmlns="http://schemas.openxmlformats.org/spreadsheetml/2006/main" count="268" uniqueCount="137">
  <si>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</si>
  <si>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</si>
  <si>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</si>
  <si>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</si>
  <si>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</si>
  <si>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</si>
  <si>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</si>
  <si>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</si>
  <si>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</si>
  <si>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</si>
  <si>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</si>
  <si>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</si>
  <si>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</si>
  <si>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</si>
  <si>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</si>
  <si>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</si>
  <si>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</si>
  <si>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</si>
  <si>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</si>
  <si>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</si>
  <si>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</si>
  <si>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</si>
  <si>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</si>
  <si>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</si>
  <si>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</si>
  <si>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</si>
  <si>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</si>
  <si>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</si>
  <si>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</si>
  <si>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</si>
  <si>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</si>
  <si>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</si>
  <si>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</si>
  <si>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</si>
  <si>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</si>
  <si>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</si>
  <si>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</si>
  <si>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</si>
  <si>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</si>
  <si>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</si>
  <si>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</si>
  <si>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</si>
  <si>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</si>
  <si>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</si>
  <si>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</si>
  <si>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</si>
  <si>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</si>
  <si>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</si>
  <si>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</si>
  <si>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</si>
  <si>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</si>
  <si>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</si>
  <si>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</si>
  <si>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</si>
  <si>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</si>
  <si>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</si>
  <si>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</si>
  <si>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</si>
  <si>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</si>
  <si>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</si>
  <si>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</si>
  <si>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</si>
  <si>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</si>
  <si>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</si>
  <si>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</si>
  <si>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</si>
  <si>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</si>
  <si>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</si>
  <si>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</si>
  <si>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</si>
  <si>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</si>
  <si>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</si>
  <si>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</si>
  <si>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</si>
  <si>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</si>
  <si>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</si>
  <si>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</si>
  <si>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</si>
  <si>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</si>
  <si>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</si>
  <si>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</si>
  <si>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</si>
  <si>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</si>
  <si>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</si>
  <si>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</si>
  <si>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</si>
  <si>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</si>
  <si>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</si>
  <si>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</si>
  <si>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</si>
  <si>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</si>
  <si>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</si>
  <si>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</si>
  <si>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</si>
  <si>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</si>
  <si>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</si>
  <si>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</si>
  <si>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</si>
  <si>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</si>
  <si>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</si>
  <si>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</si>
  <si>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</si>
  <si>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</si>
  <si>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</si>
  <si>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</si>
  <si>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</si>
  <si>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</si>
  <si>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</si>
  <si>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</si>
  <si>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</si>
  <si>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</si>
  <si>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</si>
  <si>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</si>
  <si>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</si>
  <si>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</si>
  <si>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одноразова допомога дитині-сироті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</si>
  <si>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</si>
  <si>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</si>
  <si>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</si>
  <si>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</si>
  <si>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</si>
  <si>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</si>
  <si>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</si>
  <si>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</si>
  <si>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відшкодування вартості робіт з безоплатного зубопротезування пільгових категорій населення</t>
  </si>
  <si>
    <t>заробітна плата за 2 пол. червня</t>
  </si>
  <si>
    <t>Фінансування видатків бюджету Ніжинської міської територіальної громади за 27.06.2023р. пооб’єктно</t>
  </si>
  <si>
    <t xml:space="preserve">розпорядження № 281 від 27.06.2023 р. </t>
  </si>
  <si>
    <t>Залишок коштів станом на 27.06.2023 р., в т.ч.:</t>
  </si>
  <si>
    <t>Надходження коштів на рахунки бюджету 27.06.2023 р., в т.ч.:</t>
  </si>
  <si>
    <t xml:space="preserve">Всього коштів на рахунках бюджету 27.06.2023 р. </t>
  </si>
  <si>
    <t>доступ до мережі інтернет/ Програма інформатизації</t>
  </si>
  <si>
    <t>послуги поховання загиблих військовослужбовців/програма заходів та робіт з ТО</t>
  </si>
  <si>
    <t xml:space="preserve">мило господарське </t>
  </si>
  <si>
    <t>Освіта (гімназія №2 та звільнені)</t>
  </si>
  <si>
    <t>Фінансова підтримка КП "ВУКГ"</t>
  </si>
  <si>
    <t>Заробітна плата за червень по МЦП "Удосконаленння системи поводження з ТПВ", "Реконструкція, розвиток та утримання кладовищ міста", "Забезпечення функціонування громадських вбиралень" - КП 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</si>
</sst>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view="pageBreakPreview" zoomScale="70" zoomScaleNormal="70" zoomScaleSheetLayoutView="70" workbookViewId="0" topLeftCell="A135">
      <selection activeCell="B161" sqref="B161:C16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4" t="s">
        <v>126</v>
      </c>
      <c r="B1" s="124"/>
      <c r="C1" s="124"/>
      <c r="D1" s="124"/>
      <c r="E1" s="124"/>
    </row>
    <row r="2" spans="1:5" ht="27" customHeight="1">
      <c r="A2" s="113" t="s">
        <v>127</v>
      </c>
      <c r="B2" s="113"/>
      <c r="C2" s="113"/>
      <c r="D2" s="113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90" t="s">
        <v>128</v>
      </c>
      <c r="B4" s="90"/>
      <c r="C4" s="90"/>
      <c r="D4" s="53" t="e">
        <f>#REF!</f>
        <v>#REF!</v>
      </c>
      <c r="E4" s="23"/>
    </row>
    <row r="5" spans="1:5" ht="24" customHeight="1" hidden="1">
      <c r="A5" s="90" t="s">
        <v>91</v>
      </c>
      <c r="B5" s="90"/>
      <c r="C5" s="90"/>
      <c r="D5" s="44"/>
      <c r="E5" s="23"/>
    </row>
    <row r="6" spans="1:5" ht="24" customHeight="1">
      <c r="A6" s="90" t="s">
        <v>129</v>
      </c>
      <c r="B6" s="90"/>
      <c r="C6" s="90"/>
      <c r="D6" s="44">
        <f>D9</f>
        <v>510892.97</v>
      </c>
      <c r="E6" s="23"/>
    </row>
    <row r="7" spans="1:5" ht="24" customHeight="1" hidden="1">
      <c r="A7" s="119" t="s">
        <v>96</v>
      </c>
      <c r="B7" s="119"/>
      <c r="C7" s="119"/>
      <c r="D7" s="45"/>
      <c r="E7" s="23"/>
    </row>
    <row r="8" spans="1:5" ht="24" customHeight="1" hidden="1">
      <c r="A8" s="119" t="s">
        <v>92</v>
      </c>
      <c r="B8" s="119"/>
      <c r="C8" s="119"/>
      <c r="D8" s="45"/>
      <c r="E8" s="23"/>
    </row>
    <row r="9" spans="1:5" ht="21.75" customHeight="1">
      <c r="A9" s="119" t="s">
        <v>106</v>
      </c>
      <c r="B9" s="119"/>
      <c r="C9" s="119"/>
      <c r="D9" s="46">
        <f>465892.97+45000</f>
        <v>510892.97</v>
      </c>
      <c r="E9" s="23"/>
    </row>
    <row r="10" spans="1:5" ht="36" customHeight="1" hidden="1">
      <c r="A10" s="120" t="s">
        <v>121</v>
      </c>
      <c r="B10" s="120"/>
      <c r="C10" s="120"/>
      <c r="D10" s="47"/>
      <c r="E10" s="23"/>
    </row>
    <row r="11" spans="1:5" ht="24" customHeight="1" hidden="1">
      <c r="A11" s="121" t="s">
        <v>100</v>
      </c>
      <c r="B11" s="122"/>
      <c r="C11" s="123"/>
      <c r="D11" s="47"/>
      <c r="E11" s="23"/>
    </row>
    <row r="12" spans="1:5" ht="24" customHeight="1" hidden="1">
      <c r="A12" s="121" t="s">
        <v>101</v>
      </c>
      <c r="B12" s="122"/>
      <c r="C12" s="123"/>
      <c r="D12" s="47"/>
      <c r="E12" s="23"/>
    </row>
    <row r="13" spans="1:5" ht="24" customHeight="1" hidden="1">
      <c r="A13" s="121" t="s">
        <v>97</v>
      </c>
      <c r="B13" s="122"/>
      <c r="C13" s="123"/>
      <c r="D13" s="47"/>
      <c r="E13" s="23"/>
    </row>
    <row r="14" spans="1:6" ht="24" customHeight="1">
      <c r="A14" s="90" t="s">
        <v>130</v>
      </c>
      <c r="B14" s="90"/>
      <c r="C14" s="90"/>
      <c r="D14" s="44" t="e">
        <f>D4+D6+D12+D10-D11-D5</f>
        <v>#REF!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2" t="s">
        <v>53</v>
      </c>
      <c r="B16" s="118" t="s">
        <v>54</v>
      </c>
      <c r="C16" s="118"/>
      <c r="D16" s="48">
        <f>D17+D38+D43+D50+D159</f>
        <v>6139530.7</v>
      </c>
      <c r="E16" s="38"/>
      <c r="F16" s="34"/>
    </row>
    <row r="17" spans="1:5" s="24" customFormat="1" ht="26.25" customHeight="1">
      <c r="A17" s="32" t="s">
        <v>55</v>
      </c>
      <c r="B17" s="85" t="s">
        <v>125</v>
      </c>
      <c r="C17" s="85"/>
      <c r="D17" s="49">
        <f>SUM(D18:D37)</f>
        <v>6042606.28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>
      <c r="A19" s="63"/>
      <c r="B19" s="64"/>
      <c r="C19" s="64" t="s">
        <v>120</v>
      </c>
      <c r="D19" s="54">
        <v>63313.48</v>
      </c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117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>
      <c r="A27" s="63"/>
      <c r="B27" s="64"/>
      <c r="C27" s="64" t="s">
        <v>134</v>
      </c>
      <c r="D27" s="54">
        <f>155054.7+55810.82</f>
        <v>210865.52000000002</v>
      </c>
      <c r="E27" s="43"/>
    </row>
    <row r="28" spans="1:5" s="30" customFormat="1" ht="24" customHeight="1">
      <c r="A28" s="63"/>
      <c r="B28" s="64"/>
      <c r="C28" s="64" t="s">
        <v>18</v>
      </c>
      <c r="D28" s="54">
        <v>818605.49</v>
      </c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119</v>
      </c>
      <c r="D30" s="54">
        <v>3546470.43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>
      <c r="A32" s="63"/>
      <c r="B32" s="64"/>
      <c r="C32" s="64" t="s">
        <v>105</v>
      </c>
      <c r="D32" s="54">
        <v>127334.48</v>
      </c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>
      <c r="A34" s="63"/>
      <c r="B34" s="64"/>
      <c r="C34" s="64" t="s">
        <v>80</v>
      </c>
      <c r="D34" s="54">
        <v>648027.04</v>
      </c>
      <c r="E34" s="43"/>
    </row>
    <row r="35" spans="1:5" s="30" customFormat="1" ht="21" customHeight="1">
      <c r="A35" s="63"/>
      <c r="B35" s="64"/>
      <c r="C35" s="64" t="s">
        <v>82</v>
      </c>
      <c r="D35" s="54">
        <v>257471.77</v>
      </c>
      <c r="E35" s="43"/>
    </row>
    <row r="36" spans="1:5" s="30" customFormat="1" ht="24" customHeight="1">
      <c r="A36" s="63"/>
      <c r="B36" s="64"/>
      <c r="C36" s="64" t="s">
        <v>90</v>
      </c>
      <c r="D36" s="42">
        <v>157554.88</v>
      </c>
      <c r="E36" s="43"/>
    </row>
    <row r="37" spans="1:5" s="30" customFormat="1" ht="21" customHeight="1">
      <c r="A37" s="63"/>
      <c r="B37" s="64"/>
      <c r="C37" s="64" t="s">
        <v>116</v>
      </c>
      <c r="D37" s="54">
        <v>212963.19</v>
      </c>
      <c r="E37" s="43"/>
    </row>
    <row r="38" spans="1:5" s="30" customFormat="1" ht="24.75" customHeight="1">
      <c r="A38" s="32" t="s">
        <v>8</v>
      </c>
      <c r="B38" s="115" t="s">
        <v>63</v>
      </c>
      <c r="C38" s="116"/>
      <c r="D38" s="49">
        <f>SUM(D39:D42)</f>
        <v>0</v>
      </c>
      <c r="E38" s="43"/>
    </row>
    <row r="39" spans="1:5" s="24" customFormat="1" ht="24" customHeight="1" hidden="1">
      <c r="A39" s="32"/>
      <c r="B39" s="114" t="s">
        <v>110</v>
      </c>
      <c r="C39" s="114"/>
      <c r="D39" s="41"/>
      <c r="E39" s="38"/>
    </row>
    <row r="40" spans="1:5" s="24" customFormat="1" ht="24" customHeight="1" hidden="1">
      <c r="A40" s="32"/>
      <c r="B40" s="114" t="s">
        <v>113</v>
      </c>
      <c r="C40" s="114"/>
      <c r="D40" s="42"/>
      <c r="E40" s="38"/>
    </row>
    <row r="41" spans="1:5" s="24" customFormat="1" ht="24" customHeight="1" hidden="1">
      <c r="A41" s="32"/>
      <c r="B41" s="114"/>
      <c r="C41" s="114"/>
      <c r="D41" s="41"/>
      <c r="E41" s="38"/>
    </row>
    <row r="42" spans="1:5" s="24" customFormat="1" ht="24" customHeight="1" hidden="1">
      <c r="A42" s="32"/>
      <c r="B42" s="114" t="s">
        <v>68</v>
      </c>
      <c r="C42" s="114"/>
      <c r="D42" s="41"/>
      <c r="E42" s="38"/>
    </row>
    <row r="43" spans="1:6" s="24" customFormat="1" ht="24" customHeight="1">
      <c r="A43" s="32" t="s">
        <v>10</v>
      </c>
      <c r="B43" s="114" t="s">
        <v>63</v>
      </c>
      <c r="C43" s="114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4" t="s">
        <v>59</v>
      </c>
      <c r="C44" s="114"/>
      <c r="D44" s="41"/>
      <c r="E44" s="38"/>
    </row>
    <row r="45" spans="1:5" s="24" customFormat="1" ht="24" customHeight="1" hidden="1">
      <c r="A45" s="32"/>
      <c r="B45" s="114" t="s">
        <v>69</v>
      </c>
      <c r="C45" s="114"/>
      <c r="D45" s="56"/>
      <c r="E45" s="38"/>
    </row>
    <row r="46" spans="1:5" s="24" customFormat="1" ht="22.5" customHeight="1" hidden="1">
      <c r="A46" s="32"/>
      <c r="B46" s="114" t="s">
        <v>78</v>
      </c>
      <c r="C46" s="114"/>
      <c r="D46" s="41"/>
      <c r="E46" s="38"/>
    </row>
    <row r="47" spans="1:5" s="24" customFormat="1" ht="25.5" customHeight="1" hidden="1">
      <c r="A47" s="32"/>
      <c r="B47" s="114" t="s">
        <v>15</v>
      </c>
      <c r="C47" s="114"/>
      <c r="D47" s="41"/>
      <c r="E47" s="38"/>
    </row>
    <row r="48" spans="1:5" s="24" customFormat="1" ht="18.75" hidden="1">
      <c r="A48" s="32"/>
      <c r="B48" s="114" t="s">
        <v>31</v>
      </c>
      <c r="C48" s="114"/>
      <c r="D48" s="41"/>
      <c r="E48" s="38"/>
    </row>
    <row r="49" spans="1:5" s="24" customFormat="1" ht="24" customHeight="1" hidden="1">
      <c r="A49" s="32"/>
      <c r="B49" s="114" t="s">
        <v>68</v>
      </c>
      <c r="C49" s="114"/>
      <c r="D49" s="41"/>
      <c r="E49" s="38"/>
    </row>
    <row r="50" spans="1:5" s="24" customFormat="1" ht="22.5" customHeight="1">
      <c r="A50" s="21" t="s">
        <v>25</v>
      </c>
      <c r="B50" s="114" t="s">
        <v>26</v>
      </c>
      <c r="C50" s="114"/>
      <c r="D50" s="50">
        <f>D51+D74+D96+D117+D135+D154</f>
        <v>96924.42</v>
      </c>
      <c r="E50" s="38"/>
    </row>
    <row r="51" spans="1:5" s="24" customFormat="1" ht="27.75" customHeight="1">
      <c r="A51" s="21"/>
      <c r="B51" s="114" t="s">
        <v>123</v>
      </c>
      <c r="C51" s="114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118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4" t="s">
        <v>1</v>
      </c>
      <c r="C74" s="114"/>
      <c r="D74" s="51">
        <f>SUM(D75:D95)</f>
        <v>193.7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122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118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>
      <c r="A84" s="63"/>
      <c r="B84" s="64"/>
      <c r="C84" s="64" t="s">
        <v>78</v>
      </c>
      <c r="D84" s="41">
        <v>193.7</v>
      </c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4" t="s">
        <v>2</v>
      </c>
      <c r="C96" s="114"/>
      <c r="D96" s="51">
        <f>SUM(D97:D116)</f>
        <v>871.52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122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118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>
      <c r="A106" s="63"/>
      <c r="B106" s="65"/>
      <c r="C106" s="64" t="s">
        <v>78</v>
      </c>
      <c r="D106" s="41">
        <v>871.52</v>
      </c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14" t="s">
        <v>66</v>
      </c>
      <c r="C117" s="114"/>
      <c r="D117" s="51">
        <f>SUM(D118:D134)</f>
        <v>41.57</v>
      </c>
      <c r="E117" s="43"/>
      <c r="H117" s="31"/>
    </row>
    <row r="118" spans="1:5" s="24" customFormat="1" ht="24" customHeight="1">
      <c r="A118" s="63"/>
      <c r="B118" s="64"/>
      <c r="C118" s="64" t="s">
        <v>67</v>
      </c>
      <c r="D118" s="41">
        <v>41.57</v>
      </c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117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4" t="s">
        <v>79</v>
      </c>
      <c r="C135" s="114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117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4" t="s">
        <v>75</v>
      </c>
      <c r="C154" s="114"/>
      <c r="D154" s="51">
        <f>D155+D156</f>
        <v>95817.63</v>
      </c>
      <c r="E154" s="43"/>
    </row>
    <row r="155" spans="1:5" s="30" customFormat="1" ht="24.75" customHeight="1">
      <c r="A155" s="63"/>
      <c r="B155" s="64"/>
      <c r="C155" s="64" t="s">
        <v>15</v>
      </c>
      <c r="D155" s="41">
        <v>95817.63</v>
      </c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 hidden="1">
      <c r="A157" s="81" t="s">
        <v>56</v>
      </c>
      <c r="B157" s="79"/>
      <c r="C157" s="80"/>
      <c r="D157" s="57"/>
      <c r="E157" s="43"/>
      <c r="H157" s="31"/>
    </row>
    <row r="158" spans="1:5" s="24" customFormat="1" ht="36" customHeight="1" hidden="1">
      <c r="A158" s="105"/>
      <c r="B158" s="79"/>
      <c r="C158" s="80"/>
      <c r="D158" s="57"/>
      <c r="E158" s="38"/>
    </row>
    <row r="159" spans="1:5" s="24" customFormat="1" ht="25.5" customHeight="1">
      <c r="A159" s="105"/>
      <c r="B159" s="90" t="s">
        <v>63</v>
      </c>
      <c r="C159" s="90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79"/>
      <c r="C160" s="80"/>
      <c r="D160" s="50">
        <f>D168+D173+D177+D185+D190+D194+D201+D216+D224+D230+D235+D242+D250+D256+D262+D276+D288+D268</f>
        <v>1197124.65</v>
      </c>
      <c r="E160" s="38"/>
      <c r="F160" s="34"/>
    </row>
    <row r="161" spans="1:6" s="24" customFormat="1" ht="35.25" customHeight="1">
      <c r="A161" s="81" t="s">
        <v>95</v>
      </c>
      <c r="B161" s="79" t="s">
        <v>132</v>
      </c>
      <c r="C161" s="80"/>
      <c r="D161" s="57">
        <v>9976</v>
      </c>
      <c r="E161" s="33"/>
      <c r="F161" s="34"/>
    </row>
    <row r="162" spans="1:6" s="24" customFormat="1" ht="20.25" customHeight="1">
      <c r="A162" s="105"/>
      <c r="B162" s="79" t="s">
        <v>44</v>
      </c>
      <c r="C162" s="80"/>
      <c r="D162" s="57">
        <v>600</v>
      </c>
      <c r="E162" s="33"/>
      <c r="F162" s="34"/>
    </row>
    <row r="163" spans="1:6" s="24" customFormat="1" ht="41.25" customHeight="1">
      <c r="A163" s="105"/>
      <c r="B163" s="79" t="s">
        <v>124</v>
      </c>
      <c r="C163" s="80"/>
      <c r="D163" s="57">
        <v>5160</v>
      </c>
      <c r="E163" s="33"/>
      <c r="F163" s="34"/>
    </row>
    <row r="164" spans="1:6" s="24" customFormat="1" ht="36" customHeight="1" hidden="1">
      <c r="A164" s="105"/>
      <c r="B164" s="79"/>
      <c r="C164" s="80"/>
      <c r="D164" s="41"/>
      <c r="E164" s="33"/>
      <c r="F164" s="34"/>
    </row>
    <row r="165" spans="1:6" s="24" customFormat="1" ht="36" customHeight="1" hidden="1">
      <c r="A165" s="105"/>
      <c r="B165" s="79"/>
      <c r="C165" s="80"/>
      <c r="D165" s="41"/>
      <c r="E165" s="33"/>
      <c r="F165" s="34"/>
    </row>
    <row r="166" spans="1:6" s="24" customFormat="1" ht="36" customHeight="1" hidden="1">
      <c r="A166" s="105"/>
      <c r="B166" s="79"/>
      <c r="C166" s="80"/>
      <c r="D166" s="41"/>
      <c r="E166" s="33"/>
      <c r="F166" s="34"/>
    </row>
    <row r="167" spans="1:6" s="24" customFormat="1" ht="36" customHeight="1" hidden="1">
      <c r="A167" s="105"/>
      <c r="B167" s="79"/>
      <c r="C167" s="80"/>
      <c r="D167" s="41"/>
      <c r="E167" s="33"/>
      <c r="F167" s="34"/>
    </row>
    <row r="168" spans="1:6" s="24" customFormat="1" ht="25.5" customHeight="1">
      <c r="A168" s="82"/>
      <c r="B168" s="95" t="s">
        <v>84</v>
      </c>
      <c r="C168" s="96"/>
      <c r="D168" s="51">
        <f>SUM(D161:D167)</f>
        <v>15736</v>
      </c>
      <c r="E168" s="33"/>
      <c r="F168" s="34"/>
    </row>
    <row r="169" spans="1:4" s="25" customFormat="1" ht="31.5" customHeight="1" hidden="1">
      <c r="A169" s="81" t="s">
        <v>59</v>
      </c>
      <c r="B169" s="85"/>
      <c r="C169" s="85"/>
      <c r="D169" s="57"/>
    </row>
    <row r="170" spans="1:4" s="25" customFormat="1" ht="30" customHeight="1" hidden="1">
      <c r="A170" s="105"/>
      <c r="B170" s="85"/>
      <c r="C170" s="85"/>
      <c r="D170" s="57"/>
    </row>
    <row r="171" spans="1:4" s="25" customFormat="1" ht="24.75" customHeight="1" hidden="1">
      <c r="A171" s="105"/>
      <c r="B171" s="79"/>
      <c r="C171" s="80"/>
      <c r="D171" s="57"/>
    </row>
    <row r="172" spans="1:4" s="25" customFormat="1" ht="24.75" customHeight="1" hidden="1">
      <c r="A172" s="105"/>
      <c r="B172" s="79"/>
      <c r="C172" s="80"/>
      <c r="D172" s="57"/>
    </row>
    <row r="173" spans="1:8" s="25" customFormat="1" ht="29.25" customHeight="1" hidden="1">
      <c r="A173" s="82"/>
      <c r="B173" s="95" t="s">
        <v>84</v>
      </c>
      <c r="C173" s="96"/>
      <c r="D173" s="52">
        <f>SUM(D169:D172)</f>
        <v>0</v>
      </c>
      <c r="F173" s="27"/>
      <c r="H173" s="27"/>
    </row>
    <row r="174" spans="1:8" s="25" customFormat="1" ht="24.75" customHeight="1" hidden="1">
      <c r="A174" s="81" t="s">
        <v>117</v>
      </c>
      <c r="B174" s="79"/>
      <c r="C174" s="80"/>
      <c r="D174" s="57"/>
      <c r="F174" s="27"/>
      <c r="H174" s="27"/>
    </row>
    <row r="175" spans="1:8" s="25" customFormat="1" ht="24.75" customHeight="1" hidden="1">
      <c r="A175" s="105"/>
      <c r="B175" s="79"/>
      <c r="C175" s="80"/>
      <c r="D175" s="57"/>
      <c r="F175" s="27"/>
      <c r="H175" s="27"/>
    </row>
    <row r="176" spans="1:8" s="25" customFormat="1" ht="24.75" customHeight="1" hidden="1">
      <c r="A176" s="105"/>
      <c r="B176" s="79"/>
      <c r="C176" s="80"/>
      <c r="D176" s="57"/>
      <c r="F176" s="27"/>
      <c r="H176" s="27"/>
    </row>
    <row r="177" spans="1:8" s="25" customFormat="1" ht="24.75" customHeight="1" hidden="1">
      <c r="A177" s="82"/>
      <c r="B177" s="95" t="s">
        <v>84</v>
      </c>
      <c r="C177" s="96"/>
      <c r="D177" s="52">
        <f>SUM(D174:D176)</f>
        <v>0</v>
      </c>
      <c r="F177" s="27"/>
      <c r="H177" s="27"/>
    </row>
    <row r="178" spans="1:4" s="25" customFormat="1" ht="32.25" customHeight="1" hidden="1">
      <c r="A178" s="90" t="s">
        <v>94</v>
      </c>
      <c r="B178" s="79"/>
      <c r="C178" s="80"/>
      <c r="D178" s="57"/>
    </row>
    <row r="179" spans="1:4" s="25" customFormat="1" ht="30" customHeight="1" hidden="1">
      <c r="A179" s="90"/>
      <c r="B179" s="79"/>
      <c r="C179" s="80"/>
      <c r="D179" s="57"/>
    </row>
    <row r="180" spans="1:4" s="25" customFormat="1" ht="28.5" customHeight="1" hidden="1">
      <c r="A180" s="90"/>
      <c r="B180" s="79"/>
      <c r="C180" s="80"/>
      <c r="D180" s="57"/>
    </row>
    <row r="181" spans="1:4" s="25" customFormat="1" ht="24" customHeight="1" hidden="1">
      <c r="A181" s="90"/>
      <c r="B181" s="85"/>
      <c r="C181" s="85"/>
      <c r="D181" s="57"/>
    </row>
    <row r="182" spans="1:4" s="25" customFormat="1" ht="35.25" customHeight="1" hidden="1">
      <c r="A182" s="90"/>
      <c r="B182" s="85"/>
      <c r="C182" s="85"/>
      <c r="D182" s="57"/>
    </row>
    <row r="183" spans="1:4" s="25" customFormat="1" ht="24" customHeight="1" hidden="1">
      <c r="A183" s="90"/>
      <c r="B183" s="85"/>
      <c r="C183" s="85"/>
      <c r="D183" s="57"/>
    </row>
    <row r="184" spans="1:4" s="25" customFormat="1" ht="24" customHeight="1" hidden="1">
      <c r="A184" s="90"/>
      <c r="B184" s="85"/>
      <c r="C184" s="85"/>
      <c r="D184" s="57"/>
    </row>
    <row r="185" spans="1:4" s="25" customFormat="1" ht="27.75" customHeight="1" hidden="1">
      <c r="A185" s="90"/>
      <c r="B185" s="107" t="s">
        <v>84</v>
      </c>
      <c r="C185" s="107"/>
      <c r="D185" s="45">
        <f>SUM(D178:D184)</f>
        <v>0</v>
      </c>
    </row>
    <row r="186" spans="1:4" s="25" customFormat="1" ht="39" customHeight="1" hidden="1">
      <c r="A186" s="90" t="s">
        <v>15</v>
      </c>
      <c r="B186" s="79"/>
      <c r="C186" s="80"/>
      <c r="D186" s="57"/>
    </row>
    <row r="187" spans="1:4" s="25" customFormat="1" ht="38.25" customHeight="1" hidden="1">
      <c r="A187" s="90"/>
      <c r="B187" s="79"/>
      <c r="C187" s="80"/>
      <c r="D187" s="57"/>
    </row>
    <row r="188" spans="1:4" s="25" customFormat="1" ht="38.25" customHeight="1" hidden="1">
      <c r="A188" s="90"/>
      <c r="B188" s="79"/>
      <c r="C188" s="80"/>
      <c r="D188" s="57"/>
    </row>
    <row r="189" spans="1:4" s="25" customFormat="1" ht="29.25" customHeight="1" hidden="1">
      <c r="A189" s="90"/>
      <c r="B189" s="79"/>
      <c r="C189" s="80"/>
      <c r="D189" s="57"/>
    </row>
    <row r="190" spans="1:6" s="25" customFormat="1" ht="26.25" customHeight="1" hidden="1">
      <c r="A190" s="90"/>
      <c r="B190" s="107" t="s">
        <v>84</v>
      </c>
      <c r="C190" s="107"/>
      <c r="D190" s="52">
        <f>D186+D187+D188</f>
        <v>0</v>
      </c>
      <c r="F190" s="27"/>
    </row>
    <row r="191" spans="1:4" s="25" customFormat="1" ht="27" customHeight="1" hidden="1">
      <c r="A191" s="90" t="s">
        <v>30</v>
      </c>
      <c r="B191" s="85"/>
      <c r="C191" s="85"/>
      <c r="D191" s="57"/>
    </row>
    <row r="192" spans="1:4" s="25" customFormat="1" ht="27.75" customHeight="1" hidden="1">
      <c r="A192" s="90"/>
      <c r="B192" s="79"/>
      <c r="C192" s="80"/>
      <c r="D192" s="57"/>
    </row>
    <row r="193" spans="1:4" s="25" customFormat="1" ht="26.25" customHeight="1" hidden="1">
      <c r="A193" s="90"/>
      <c r="B193" s="85"/>
      <c r="C193" s="85"/>
      <c r="D193" s="57"/>
    </row>
    <row r="194" spans="1:6" s="25" customFormat="1" ht="21.75" customHeight="1" hidden="1">
      <c r="A194" s="90"/>
      <c r="B194" s="107" t="s">
        <v>84</v>
      </c>
      <c r="C194" s="107"/>
      <c r="D194" s="45">
        <f>D191+D192+D193</f>
        <v>0</v>
      </c>
      <c r="F194" s="27"/>
    </row>
    <row r="195" spans="1:4" s="25" customFormat="1" ht="0.75" customHeight="1" hidden="1">
      <c r="A195" s="81" t="s">
        <v>85</v>
      </c>
      <c r="B195" s="79"/>
      <c r="C195" s="80"/>
      <c r="D195" s="57"/>
    </row>
    <row r="196" spans="1:4" s="25" customFormat="1" ht="33" customHeight="1" hidden="1">
      <c r="A196" s="105"/>
      <c r="B196" s="79"/>
      <c r="C196" s="80"/>
      <c r="D196" s="57"/>
    </row>
    <row r="197" spans="1:4" s="25" customFormat="1" ht="31.5" customHeight="1" hidden="1">
      <c r="A197" s="105"/>
      <c r="B197" s="79"/>
      <c r="C197" s="80"/>
      <c r="D197" s="57"/>
    </row>
    <row r="198" spans="1:4" s="25" customFormat="1" ht="21.75" customHeight="1" hidden="1">
      <c r="A198" s="105"/>
      <c r="B198" s="114"/>
      <c r="C198" s="114"/>
      <c r="D198" s="57"/>
    </row>
    <row r="199" spans="1:4" s="25" customFormat="1" ht="38.25" customHeight="1" hidden="1">
      <c r="A199" s="105"/>
      <c r="B199" s="114"/>
      <c r="C199" s="114"/>
      <c r="D199" s="57"/>
    </row>
    <row r="200" spans="1:4" s="25" customFormat="1" ht="20.25" customHeight="1" hidden="1">
      <c r="A200" s="105"/>
      <c r="B200" s="115"/>
      <c r="C200" s="116"/>
      <c r="D200" s="57"/>
    </row>
    <row r="201" spans="1:7" s="25" customFormat="1" ht="30" customHeight="1" hidden="1">
      <c r="A201" s="82"/>
      <c r="B201" s="107" t="s">
        <v>84</v>
      </c>
      <c r="C201" s="107"/>
      <c r="D201" s="52">
        <f>SUM(D195:D200)</f>
        <v>0</v>
      </c>
      <c r="G201" s="27"/>
    </row>
    <row r="202" spans="1:4" s="25" customFormat="1" ht="32.25" customHeight="1">
      <c r="A202" s="105" t="s">
        <v>60</v>
      </c>
      <c r="B202" s="79" t="s">
        <v>44</v>
      </c>
      <c r="C202" s="80"/>
      <c r="D202" s="57">
        <v>300</v>
      </c>
    </row>
    <row r="203" spans="1:4" s="25" customFormat="1" ht="24" customHeight="1">
      <c r="A203" s="105"/>
      <c r="B203" s="79" t="s">
        <v>133</v>
      </c>
      <c r="C203" s="80"/>
      <c r="D203" s="42">
        <v>8415</v>
      </c>
    </row>
    <row r="204" spans="1:4" s="25" customFormat="1" ht="27.75" customHeight="1">
      <c r="A204" s="105"/>
      <c r="B204" s="117" t="s">
        <v>115</v>
      </c>
      <c r="C204" s="117"/>
      <c r="D204" s="42">
        <v>1810</v>
      </c>
    </row>
    <row r="205" spans="1:4" s="25" customFormat="1" ht="27" customHeight="1">
      <c r="A205" s="105"/>
      <c r="B205" s="79" t="s">
        <v>131</v>
      </c>
      <c r="C205" s="80"/>
      <c r="D205" s="42">
        <v>22100</v>
      </c>
    </row>
    <row r="206" spans="1:4" s="25" customFormat="1" ht="24" customHeight="1" hidden="1">
      <c r="A206" s="105"/>
      <c r="B206" s="79"/>
      <c r="C206" s="80"/>
      <c r="D206" s="42"/>
    </row>
    <row r="207" spans="1:4" s="25" customFormat="1" ht="19.5" customHeight="1" hidden="1">
      <c r="A207" s="105"/>
      <c r="B207" s="79"/>
      <c r="C207" s="80"/>
      <c r="D207" s="42"/>
    </row>
    <row r="208" spans="1:11" s="25" customFormat="1" ht="19.5" customHeight="1" hidden="1">
      <c r="A208" s="105"/>
      <c r="B208" s="79"/>
      <c r="C208" s="80"/>
      <c r="D208" s="57"/>
      <c r="I208" s="66"/>
      <c r="J208" s="66"/>
      <c r="K208" s="66"/>
    </row>
    <row r="209" spans="1:11" s="25" customFormat="1" ht="19.5" customHeight="1" hidden="1">
      <c r="A209" s="105"/>
      <c r="B209" s="111"/>
      <c r="C209" s="112"/>
      <c r="D209" s="57"/>
      <c r="I209" s="113"/>
      <c r="J209" s="113"/>
      <c r="K209" s="67"/>
    </row>
    <row r="210" spans="1:4" s="25" customFormat="1" ht="24" customHeight="1" hidden="1">
      <c r="A210" s="105"/>
      <c r="B210" s="111"/>
      <c r="C210" s="112"/>
      <c r="D210" s="57"/>
    </row>
    <row r="211" spans="1:4" s="25" customFormat="1" ht="29.25" customHeight="1" hidden="1">
      <c r="A211" s="105"/>
      <c r="B211" s="111"/>
      <c r="C211" s="112"/>
      <c r="D211" s="57"/>
    </row>
    <row r="212" spans="1:4" s="25" customFormat="1" ht="24" customHeight="1" hidden="1">
      <c r="A212" s="105"/>
      <c r="B212" s="111"/>
      <c r="C212" s="112"/>
      <c r="D212" s="57"/>
    </row>
    <row r="213" spans="1:4" s="25" customFormat="1" ht="27.75" customHeight="1" hidden="1">
      <c r="A213" s="105"/>
      <c r="B213" s="111"/>
      <c r="C213" s="112"/>
      <c r="D213" s="57"/>
    </row>
    <row r="214" spans="1:4" s="25" customFormat="1" ht="24" customHeight="1" hidden="1">
      <c r="A214" s="105"/>
      <c r="B214" s="111"/>
      <c r="C214" s="112"/>
      <c r="D214" s="57"/>
    </row>
    <row r="215" spans="1:4" s="25" customFormat="1" ht="27.75" customHeight="1" hidden="1">
      <c r="A215" s="105"/>
      <c r="B215" s="111"/>
      <c r="C215" s="112"/>
      <c r="D215" s="57"/>
    </row>
    <row r="216" spans="1:7" s="25" customFormat="1" ht="24.75" customHeight="1">
      <c r="A216" s="82"/>
      <c r="B216" s="107" t="s">
        <v>84</v>
      </c>
      <c r="C216" s="107"/>
      <c r="D216" s="52">
        <f>SUM(D202:D214)</f>
        <v>32625</v>
      </c>
      <c r="F216" s="27"/>
      <c r="G216" s="27"/>
    </row>
    <row r="217" spans="1:4" s="25" customFormat="1" ht="38.25" customHeight="1" hidden="1">
      <c r="A217" s="90" t="s">
        <v>18</v>
      </c>
      <c r="B217" s="79"/>
      <c r="C217" s="80"/>
      <c r="D217" s="57"/>
    </row>
    <row r="218" spans="1:4" s="25" customFormat="1" ht="38.25" customHeight="1" hidden="1">
      <c r="A218" s="90"/>
      <c r="B218" s="79"/>
      <c r="C218" s="80"/>
      <c r="D218" s="57"/>
    </row>
    <row r="219" spans="1:4" s="25" customFormat="1" ht="36.75" customHeight="1" hidden="1">
      <c r="A219" s="90"/>
      <c r="B219" s="79"/>
      <c r="C219" s="80"/>
      <c r="D219" s="57"/>
    </row>
    <row r="220" spans="1:4" s="25" customFormat="1" ht="57" customHeight="1" hidden="1">
      <c r="A220" s="90"/>
      <c r="B220" s="79"/>
      <c r="C220" s="80"/>
      <c r="D220" s="57"/>
    </row>
    <row r="221" spans="1:4" s="25" customFormat="1" ht="20.25" customHeight="1" hidden="1">
      <c r="A221" s="90"/>
      <c r="B221" s="85"/>
      <c r="C221" s="85"/>
      <c r="D221" s="57"/>
    </row>
    <row r="222" spans="1:4" s="25" customFormat="1" ht="22.5" customHeight="1" hidden="1">
      <c r="A222" s="90"/>
      <c r="B222" s="79"/>
      <c r="C222" s="80"/>
      <c r="D222" s="57"/>
    </row>
    <row r="223" spans="1:4" s="25" customFormat="1" ht="39.75" customHeight="1" hidden="1">
      <c r="A223" s="90"/>
      <c r="B223" s="79"/>
      <c r="C223" s="80"/>
      <c r="D223" s="57"/>
    </row>
    <row r="224" spans="1:4" s="25" customFormat="1" ht="27.75" customHeight="1" hidden="1">
      <c r="A224" s="90"/>
      <c r="B224" s="107" t="s">
        <v>84</v>
      </c>
      <c r="C224" s="107"/>
      <c r="D224" s="52">
        <f>SUM(D217:D223)</f>
        <v>0</v>
      </c>
    </row>
    <row r="225" spans="1:4" s="25" customFormat="1" ht="27.75" customHeight="1" hidden="1">
      <c r="A225" s="81" t="s">
        <v>31</v>
      </c>
      <c r="B225" s="79"/>
      <c r="C225" s="80"/>
      <c r="D225" s="42"/>
    </row>
    <row r="226" spans="1:4" s="25" customFormat="1" ht="27" customHeight="1" hidden="1">
      <c r="A226" s="105"/>
      <c r="B226" s="79"/>
      <c r="C226" s="80"/>
      <c r="D226" s="57"/>
    </row>
    <row r="227" spans="1:4" s="25" customFormat="1" ht="32.25" customHeight="1" hidden="1">
      <c r="A227" s="105"/>
      <c r="B227" s="79"/>
      <c r="C227" s="80"/>
      <c r="D227" s="57"/>
    </row>
    <row r="228" spans="1:4" s="25" customFormat="1" ht="24.75" customHeight="1" hidden="1">
      <c r="A228" s="105"/>
      <c r="B228" s="85"/>
      <c r="C228" s="85"/>
      <c r="D228" s="57"/>
    </row>
    <row r="229" spans="1:4" s="25" customFormat="1" ht="27" customHeight="1" hidden="1">
      <c r="A229" s="105"/>
      <c r="B229" s="79"/>
      <c r="C229" s="80"/>
      <c r="D229" s="57"/>
    </row>
    <row r="230" spans="1:8" s="25" customFormat="1" ht="24" customHeight="1" hidden="1">
      <c r="A230" s="82"/>
      <c r="B230" s="107" t="s">
        <v>84</v>
      </c>
      <c r="C230" s="107"/>
      <c r="D230" s="52">
        <f>SUM(D225:D229)</f>
        <v>0</v>
      </c>
      <c r="F230" s="27"/>
      <c r="G230" s="27"/>
      <c r="H230" s="27"/>
    </row>
    <row r="231" spans="1:4" s="25" customFormat="1" ht="23.25" customHeight="1" hidden="1">
      <c r="A231" s="81" t="s">
        <v>93</v>
      </c>
      <c r="B231" s="79"/>
      <c r="C231" s="80"/>
      <c r="D231" s="57"/>
    </row>
    <row r="232" spans="1:4" s="25" customFormat="1" ht="23.25" customHeight="1" hidden="1">
      <c r="A232" s="105"/>
      <c r="B232" s="79"/>
      <c r="C232" s="80"/>
      <c r="D232" s="57"/>
    </row>
    <row r="233" spans="1:4" s="25" customFormat="1" ht="22.5" customHeight="1" hidden="1">
      <c r="A233" s="105"/>
      <c r="B233" s="85"/>
      <c r="C233" s="85"/>
      <c r="D233" s="57"/>
    </row>
    <row r="234" spans="1:4" s="25" customFormat="1" ht="25.5" customHeight="1" hidden="1">
      <c r="A234" s="105"/>
      <c r="B234" s="79"/>
      <c r="C234" s="80"/>
      <c r="D234" s="57"/>
    </row>
    <row r="235" spans="1:4" s="25" customFormat="1" ht="27.75" customHeight="1" hidden="1">
      <c r="A235" s="82"/>
      <c r="B235" s="107" t="s">
        <v>84</v>
      </c>
      <c r="C235" s="107"/>
      <c r="D235" s="52">
        <f>SUM(D231:D234)</f>
        <v>0</v>
      </c>
    </row>
    <row r="236" spans="1:6" s="25" customFormat="1" ht="30.75" customHeight="1" hidden="1">
      <c r="A236" s="108" t="s">
        <v>45</v>
      </c>
      <c r="B236" s="93"/>
      <c r="C236" s="102"/>
      <c r="D236" s="57"/>
      <c r="F236" s="27"/>
    </row>
    <row r="237" spans="1:4" s="25" customFormat="1" ht="27" customHeight="1" hidden="1">
      <c r="A237" s="109"/>
      <c r="B237" s="79"/>
      <c r="C237" s="80"/>
      <c r="D237" s="57"/>
    </row>
    <row r="238" spans="1:4" s="25" customFormat="1" ht="28.5" customHeight="1" hidden="1">
      <c r="A238" s="109"/>
      <c r="B238" s="79"/>
      <c r="C238" s="80"/>
      <c r="D238" s="57"/>
    </row>
    <row r="239" spans="1:4" s="25" customFormat="1" ht="21" customHeight="1" hidden="1">
      <c r="A239" s="109"/>
      <c r="B239" s="85"/>
      <c r="C239" s="85"/>
      <c r="D239" s="57"/>
    </row>
    <row r="240" spans="1:4" s="25" customFormat="1" ht="24" customHeight="1" hidden="1">
      <c r="A240" s="109"/>
      <c r="B240" s="79"/>
      <c r="C240" s="80"/>
      <c r="D240" s="57"/>
    </row>
    <row r="241" spans="1:4" s="25" customFormat="1" ht="24" customHeight="1" hidden="1">
      <c r="A241" s="109"/>
      <c r="B241" s="79"/>
      <c r="C241" s="80"/>
      <c r="D241" s="57"/>
    </row>
    <row r="242" spans="1:7" s="25" customFormat="1" ht="28.5" customHeight="1" hidden="1">
      <c r="A242" s="110"/>
      <c r="B242" s="107" t="s">
        <v>84</v>
      </c>
      <c r="C242" s="107"/>
      <c r="D242" s="52">
        <f>D236+D237+D238+D239+D240+D241</f>
        <v>0</v>
      </c>
      <c r="G242" s="27"/>
    </row>
    <row r="243" spans="1:4" s="25" customFormat="1" ht="31.5" customHeight="1" hidden="1">
      <c r="A243" s="81" t="s">
        <v>64</v>
      </c>
      <c r="B243" s="79"/>
      <c r="C243" s="80"/>
      <c r="D243" s="57"/>
    </row>
    <row r="244" spans="1:4" s="25" customFormat="1" ht="42" customHeight="1" hidden="1">
      <c r="A244" s="105"/>
      <c r="B244" s="79"/>
      <c r="C244" s="80"/>
      <c r="D244" s="57"/>
    </row>
    <row r="245" spans="1:4" s="25" customFormat="1" ht="38.25" customHeight="1" hidden="1">
      <c r="A245" s="105"/>
      <c r="B245" s="79"/>
      <c r="C245" s="80"/>
      <c r="D245" s="57"/>
    </row>
    <row r="246" spans="1:4" s="25" customFormat="1" ht="33.75" customHeight="1" hidden="1">
      <c r="A246" s="105"/>
      <c r="B246" s="79"/>
      <c r="C246" s="80"/>
      <c r="D246" s="57"/>
    </row>
    <row r="247" spans="1:4" s="25" customFormat="1" ht="27.75" customHeight="1" hidden="1">
      <c r="A247" s="105"/>
      <c r="B247" s="85"/>
      <c r="C247" s="85"/>
      <c r="D247" s="57"/>
    </row>
    <row r="248" spans="1:4" s="25" customFormat="1" ht="27.75" customHeight="1" hidden="1">
      <c r="A248" s="105"/>
      <c r="B248" s="85"/>
      <c r="C248" s="85"/>
      <c r="D248" s="57"/>
    </row>
    <row r="249" spans="1:4" s="25" customFormat="1" ht="17.25" customHeight="1" hidden="1">
      <c r="A249" s="105"/>
      <c r="B249" s="85"/>
      <c r="C249" s="85"/>
      <c r="D249" s="57"/>
    </row>
    <row r="250" spans="1:7" s="25" customFormat="1" ht="28.5" customHeight="1" hidden="1">
      <c r="A250" s="82"/>
      <c r="B250" s="107" t="s">
        <v>84</v>
      </c>
      <c r="C250" s="107"/>
      <c r="D250" s="52">
        <f>SUM(D243:D249)</f>
        <v>0</v>
      </c>
      <c r="G250" s="27"/>
    </row>
    <row r="251" spans="1:5" s="25" customFormat="1" ht="39" customHeight="1" hidden="1">
      <c r="A251" s="81" t="s">
        <v>80</v>
      </c>
      <c r="B251" s="79"/>
      <c r="C251" s="80"/>
      <c r="D251" s="57"/>
      <c r="E251" s="28">
        <v>211.99</v>
      </c>
    </row>
    <row r="252" spans="1:5" s="25" customFormat="1" ht="27" customHeight="1" hidden="1">
      <c r="A252" s="105"/>
      <c r="B252" s="79"/>
      <c r="C252" s="80"/>
      <c r="D252" s="57"/>
      <c r="E252" s="28">
        <f>126.65+506.43</f>
        <v>633.08</v>
      </c>
    </row>
    <row r="253" spans="1:5" s="25" customFormat="1" ht="27.75" customHeight="1" hidden="1">
      <c r="A253" s="105"/>
      <c r="B253" s="79"/>
      <c r="C253" s="80"/>
      <c r="D253" s="57"/>
      <c r="E253" s="28">
        <f>300+120+682.99</f>
        <v>1102.99</v>
      </c>
    </row>
    <row r="254" spans="1:5" s="25" customFormat="1" ht="24.75" customHeight="1" hidden="1">
      <c r="A254" s="105"/>
      <c r="B254" s="79"/>
      <c r="C254" s="80"/>
      <c r="D254" s="57"/>
      <c r="E254" s="27"/>
    </row>
    <row r="255" spans="1:5" s="25" customFormat="1" ht="27.75" customHeight="1" hidden="1">
      <c r="A255" s="105"/>
      <c r="B255" s="79"/>
      <c r="C255" s="80"/>
      <c r="D255" s="57"/>
      <c r="E255" s="27"/>
    </row>
    <row r="256" spans="1:4" s="25" customFormat="1" ht="26.25" customHeight="1" hidden="1">
      <c r="A256" s="82"/>
      <c r="B256" s="95" t="s">
        <v>84</v>
      </c>
      <c r="C256" s="96"/>
      <c r="D256" s="52">
        <f>SUM(D251:D255)</f>
        <v>0</v>
      </c>
    </row>
    <row r="257" spans="1:4" s="25" customFormat="1" ht="35.25" customHeight="1" hidden="1">
      <c r="A257" s="81" t="s">
        <v>87</v>
      </c>
      <c r="B257" s="79"/>
      <c r="C257" s="80"/>
      <c r="D257" s="57"/>
    </row>
    <row r="258" spans="1:4" s="25" customFormat="1" ht="45" customHeight="1" hidden="1">
      <c r="A258" s="105"/>
      <c r="B258" s="79"/>
      <c r="C258" s="80"/>
      <c r="D258" s="57"/>
    </row>
    <row r="259" spans="1:4" s="25" customFormat="1" ht="39" customHeight="1" hidden="1">
      <c r="A259" s="105"/>
      <c r="B259" s="79"/>
      <c r="C259" s="80"/>
      <c r="D259" s="57"/>
    </row>
    <row r="260" spans="1:4" s="25" customFormat="1" ht="33.75" customHeight="1" hidden="1">
      <c r="A260" s="105"/>
      <c r="B260" s="85"/>
      <c r="C260" s="85"/>
      <c r="D260" s="57"/>
    </row>
    <row r="261" spans="1:4" s="25" customFormat="1" ht="24" customHeight="1" hidden="1">
      <c r="A261" s="105"/>
      <c r="B261" s="85"/>
      <c r="C261" s="85"/>
      <c r="D261" s="57"/>
    </row>
    <row r="262" spans="1:4" s="25" customFormat="1" ht="28.5" customHeight="1" hidden="1">
      <c r="A262" s="82"/>
      <c r="B262" s="95" t="s">
        <v>84</v>
      </c>
      <c r="C262" s="96"/>
      <c r="D262" s="52">
        <f>SUM(D257:D261)</f>
        <v>0</v>
      </c>
    </row>
    <row r="263" spans="1:4" s="25" customFormat="1" ht="36" customHeight="1" hidden="1">
      <c r="A263" s="81" t="s">
        <v>0</v>
      </c>
      <c r="B263" s="79"/>
      <c r="C263" s="80"/>
      <c r="D263" s="57"/>
    </row>
    <row r="264" spans="1:4" s="25" customFormat="1" ht="27" customHeight="1" hidden="1">
      <c r="A264" s="105"/>
      <c r="B264" s="79"/>
      <c r="C264" s="80"/>
      <c r="D264" s="57"/>
    </row>
    <row r="265" spans="1:4" s="25" customFormat="1" ht="27.75" customHeight="1" hidden="1">
      <c r="A265" s="105"/>
      <c r="B265" s="79"/>
      <c r="C265" s="80"/>
      <c r="D265" s="57"/>
    </row>
    <row r="266" spans="1:4" s="25" customFormat="1" ht="33" customHeight="1" hidden="1">
      <c r="A266" s="105"/>
      <c r="B266" s="79"/>
      <c r="C266" s="80"/>
      <c r="D266" s="57"/>
    </row>
    <row r="267" spans="1:4" s="25" customFormat="1" ht="35.25" customHeight="1" hidden="1">
      <c r="A267" s="105"/>
      <c r="B267" s="79"/>
      <c r="C267" s="106"/>
      <c r="D267" s="57"/>
    </row>
    <row r="268" spans="1:4" s="25" customFormat="1" ht="40.5" customHeight="1" hidden="1">
      <c r="A268" s="82"/>
      <c r="B268" s="95" t="s">
        <v>84</v>
      </c>
      <c r="C268" s="96"/>
      <c r="D268" s="52">
        <f>SUM(D263:D267)</f>
        <v>0</v>
      </c>
    </row>
    <row r="269" spans="1:4" s="25" customFormat="1" ht="31.5" customHeight="1" hidden="1">
      <c r="A269" s="105" t="s">
        <v>58</v>
      </c>
      <c r="B269" s="79"/>
      <c r="C269" s="80"/>
      <c r="D269" s="57"/>
    </row>
    <row r="270" spans="1:4" s="25" customFormat="1" ht="40.5" customHeight="1" hidden="1">
      <c r="A270" s="105"/>
      <c r="B270" s="79"/>
      <c r="C270" s="80"/>
      <c r="D270" s="57"/>
    </row>
    <row r="271" spans="1:4" s="25" customFormat="1" ht="36.75" customHeight="1" hidden="1">
      <c r="A271" s="105"/>
      <c r="B271" s="79"/>
      <c r="C271" s="80"/>
      <c r="D271" s="57"/>
    </row>
    <row r="272" spans="1:4" s="25" customFormat="1" ht="31.5" customHeight="1" hidden="1">
      <c r="A272" s="105"/>
      <c r="B272" s="79"/>
      <c r="C272" s="80"/>
      <c r="D272" s="57"/>
    </row>
    <row r="273" spans="1:4" s="25" customFormat="1" ht="27.75" customHeight="1" hidden="1">
      <c r="A273" s="105"/>
      <c r="B273" s="79"/>
      <c r="C273" s="80"/>
      <c r="D273" s="57"/>
    </row>
    <row r="274" spans="1:4" s="25" customFormat="1" ht="27" customHeight="1" hidden="1">
      <c r="A274" s="105"/>
      <c r="B274" s="79"/>
      <c r="C274" s="80"/>
      <c r="D274" s="57"/>
    </row>
    <row r="275" spans="1:4" s="25" customFormat="1" ht="27.75" customHeight="1" hidden="1">
      <c r="A275" s="105"/>
      <c r="B275" s="79"/>
      <c r="C275" s="80"/>
      <c r="D275" s="57"/>
    </row>
    <row r="276" spans="1:4" s="25" customFormat="1" ht="27.75" customHeight="1" hidden="1">
      <c r="A276" s="82"/>
      <c r="B276" s="95" t="s">
        <v>84</v>
      </c>
      <c r="C276" s="96"/>
      <c r="D276" s="52">
        <f>SUM(D269:D275)</f>
        <v>0</v>
      </c>
    </row>
    <row r="277" spans="1:4" s="25" customFormat="1" ht="33.75" customHeight="1" hidden="1">
      <c r="A277" s="100" t="s">
        <v>12</v>
      </c>
      <c r="B277" s="93"/>
      <c r="C277" s="102"/>
      <c r="D277" s="71"/>
    </row>
    <row r="278" spans="1:4" s="25" customFormat="1" ht="31.5" customHeight="1" hidden="1">
      <c r="A278" s="101"/>
      <c r="B278" s="93"/>
      <c r="C278" s="102"/>
      <c r="D278" s="72"/>
    </row>
    <row r="279" spans="1:4" s="25" customFormat="1" ht="41.25" customHeight="1" hidden="1">
      <c r="A279" s="101"/>
      <c r="B279" s="93"/>
      <c r="C279" s="102"/>
      <c r="D279" s="72"/>
    </row>
    <row r="280" spans="1:4" s="25" customFormat="1" ht="25.5" customHeight="1" hidden="1">
      <c r="A280" s="101"/>
      <c r="B280" s="103"/>
      <c r="C280" s="104"/>
      <c r="D280" s="72"/>
    </row>
    <row r="281" spans="1:4" s="25" customFormat="1" ht="39" customHeight="1">
      <c r="A281" s="101"/>
      <c r="B281" s="93" t="s">
        <v>135</v>
      </c>
      <c r="C281" s="102"/>
      <c r="D281" s="72">
        <v>800000</v>
      </c>
    </row>
    <row r="282" spans="1:4" s="25" customFormat="1" ht="79.5" customHeight="1">
      <c r="A282" s="101"/>
      <c r="B282" s="93" t="s">
        <v>136</v>
      </c>
      <c r="C282" s="102"/>
      <c r="D282" s="72">
        <v>348763.65</v>
      </c>
    </row>
    <row r="283" spans="1:4" s="25" customFormat="1" ht="36.75" customHeight="1" hidden="1">
      <c r="A283" s="101"/>
      <c r="B283" s="93"/>
      <c r="C283" s="127"/>
      <c r="D283" s="72"/>
    </row>
    <row r="284" spans="1:4" s="25" customFormat="1" ht="36" customHeight="1" hidden="1">
      <c r="A284" s="101"/>
      <c r="B284" s="93"/>
      <c r="C284" s="127"/>
      <c r="D284" s="72"/>
    </row>
    <row r="285" spans="1:4" s="25" customFormat="1" ht="43.5" customHeight="1" hidden="1">
      <c r="A285" s="101"/>
      <c r="B285" s="93"/>
      <c r="C285" s="127"/>
      <c r="D285" s="72"/>
    </row>
    <row r="286" spans="1:4" s="25" customFormat="1" ht="33.75" customHeight="1" hidden="1">
      <c r="A286" s="128"/>
      <c r="B286" s="93"/>
      <c r="C286" s="127"/>
      <c r="D286" s="72"/>
    </row>
    <row r="287" spans="1:4" s="25" customFormat="1" ht="33.75" customHeight="1" hidden="1">
      <c r="A287" s="77"/>
      <c r="B287" s="93"/>
      <c r="C287" s="94"/>
      <c r="D287" s="72"/>
    </row>
    <row r="288" spans="1:6" s="25" customFormat="1" ht="33" customHeight="1">
      <c r="A288" s="32"/>
      <c r="B288" s="95" t="s">
        <v>84</v>
      </c>
      <c r="C288" s="96"/>
      <c r="D288" s="52">
        <f>SUM(D277:D287)</f>
        <v>1148763.65</v>
      </c>
      <c r="F288" s="27"/>
    </row>
    <row r="289" spans="1:8" s="25" customFormat="1" ht="27.75" customHeight="1">
      <c r="A289" s="21"/>
      <c r="B289" s="97" t="s">
        <v>19</v>
      </c>
      <c r="C289" s="98"/>
      <c r="D289" s="45">
        <f>D160+D16</f>
        <v>7336655.35</v>
      </c>
      <c r="E289" s="26"/>
      <c r="F289" s="27"/>
      <c r="G289" s="27"/>
      <c r="H289" s="27"/>
    </row>
    <row r="290" spans="1:7" s="25" customFormat="1" ht="36" customHeight="1" hidden="1">
      <c r="A290" s="21"/>
      <c r="B290" s="99" t="s">
        <v>57</v>
      </c>
      <c r="C290" s="99"/>
      <c r="D290" s="45">
        <f>SUM(D291:E303)</f>
        <v>0</v>
      </c>
      <c r="E290" s="26"/>
      <c r="G290" s="27"/>
    </row>
    <row r="291" spans="1:7" s="25" customFormat="1" ht="36.75" customHeight="1" hidden="1">
      <c r="A291" s="32"/>
      <c r="B291" s="83"/>
      <c r="C291" s="84"/>
      <c r="D291" s="73"/>
      <c r="E291" s="26"/>
      <c r="G291" s="27"/>
    </row>
    <row r="292" spans="1:5" s="25" customFormat="1" ht="36.75" customHeight="1" hidden="1">
      <c r="A292" s="32"/>
      <c r="B292" s="85"/>
      <c r="C292" s="85"/>
      <c r="D292" s="57"/>
      <c r="E292" s="26"/>
    </row>
    <row r="293" spans="1:5" s="25" customFormat="1" ht="31.5" customHeight="1" hidden="1">
      <c r="A293" s="32"/>
      <c r="B293" s="85"/>
      <c r="C293" s="85"/>
      <c r="D293" s="57"/>
      <c r="E293" s="37"/>
    </row>
    <row r="294" spans="1:5" s="25" customFormat="1" ht="30" customHeight="1" hidden="1">
      <c r="A294" s="32"/>
      <c r="B294" s="85"/>
      <c r="C294" s="85"/>
      <c r="D294" s="57"/>
      <c r="E294" s="37"/>
    </row>
    <row r="295" spans="1:5" s="25" customFormat="1" ht="28.5" customHeight="1" hidden="1">
      <c r="A295" s="32"/>
      <c r="B295" s="85"/>
      <c r="C295" s="85"/>
      <c r="D295" s="57"/>
      <c r="E295" s="37"/>
    </row>
    <row r="296" spans="1:5" s="25" customFormat="1" ht="32.25" customHeight="1" hidden="1">
      <c r="A296" s="32"/>
      <c r="B296" s="91"/>
      <c r="C296" s="92"/>
      <c r="D296" s="57"/>
      <c r="E296" s="37"/>
    </row>
    <row r="297" spans="1:5" s="25" customFormat="1" ht="43.5" customHeight="1" hidden="1">
      <c r="A297" s="32"/>
      <c r="B297" s="85"/>
      <c r="C297" s="85"/>
      <c r="D297" s="57"/>
      <c r="E297" s="37"/>
    </row>
    <row r="298" spans="1:5" s="25" customFormat="1" ht="30.75" customHeight="1" hidden="1">
      <c r="A298" s="32"/>
      <c r="B298" s="85"/>
      <c r="C298" s="85"/>
      <c r="D298" s="57"/>
      <c r="E298" s="37"/>
    </row>
    <row r="299" spans="1:5" s="25" customFormat="1" ht="36.75" customHeight="1" hidden="1">
      <c r="A299" s="40"/>
      <c r="B299" s="85"/>
      <c r="C299" s="85"/>
      <c r="D299" s="57"/>
      <c r="E299" s="37"/>
    </row>
    <row r="300" spans="1:4" s="25" customFormat="1" ht="25.5" customHeight="1" hidden="1">
      <c r="A300" s="32"/>
      <c r="B300" s="85"/>
      <c r="C300" s="85"/>
      <c r="D300" s="57"/>
    </row>
    <row r="301" spans="1:4" s="25" customFormat="1" ht="18.75" customHeight="1" hidden="1">
      <c r="A301" s="32"/>
      <c r="B301" s="79"/>
      <c r="C301" s="80"/>
      <c r="D301" s="57"/>
    </row>
    <row r="302" spans="1:4" s="25" customFormat="1" ht="22.5" customHeight="1" hidden="1">
      <c r="A302" s="40"/>
      <c r="B302" s="85"/>
      <c r="C302" s="85"/>
      <c r="D302" s="57"/>
    </row>
    <row r="303" spans="1:4" s="25" customFormat="1" ht="39.75" customHeight="1" hidden="1">
      <c r="A303" s="40"/>
      <c r="B303" s="85"/>
      <c r="C303" s="85"/>
      <c r="D303" s="57"/>
    </row>
    <row r="304" spans="1:7" s="25" customFormat="1" ht="27" customHeight="1">
      <c r="A304" s="40"/>
      <c r="B304" s="90" t="s">
        <v>86</v>
      </c>
      <c r="C304" s="90"/>
      <c r="D304" s="45">
        <f>D289+D290</f>
        <v>7336655.35</v>
      </c>
      <c r="F304" s="27"/>
      <c r="G304" s="27"/>
    </row>
    <row r="305" spans="1:7" s="25" customFormat="1" ht="36" customHeight="1" hidden="1">
      <c r="A305" s="40"/>
      <c r="B305" s="83"/>
      <c r="C305" s="84"/>
      <c r="D305" s="74"/>
      <c r="G305" s="27">
        <f>D304-D49</f>
        <v>7336655.35</v>
      </c>
    </row>
    <row r="306" spans="1:4" s="25" customFormat="1" ht="20.25" customHeight="1" hidden="1">
      <c r="A306" s="39"/>
      <c r="B306" s="85"/>
      <c r="C306" s="85"/>
      <c r="D306" s="57"/>
    </row>
    <row r="307" spans="1:4" s="36" customFormat="1" ht="25.5" customHeight="1">
      <c r="A307" s="35"/>
      <c r="B307" s="86" t="s">
        <v>88</v>
      </c>
      <c r="C307" s="87"/>
      <c r="D307" s="53" t="e">
        <f>D14-D289-D290</f>
        <v>#REF!</v>
      </c>
    </row>
    <row r="308" spans="2:4" s="25" customFormat="1" ht="20.25" customHeight="1" hidden="1">
      <c r="B308" s="88"/>
      <c r="C308" s="88"/>
      <c r="D308" s="75"/>
    </row>
    <row r="309" spans="1:5" s="25" customFormat="1" ht="38.25" customHeight="1" hidden="1">
      <c r="A309" s="32"/>
      <c r="B309" s="89" t="s">
        <v>81</v>
      </c>
      <c r="C309" s="84"/>
      <c r="D309" s="45">
        <f>SUM(D310:D316)</f>
        <v>0</v>
      </c>
      <c r="E309" s="26"/>
    </row>
    <row r="310" spans="1:5" s="25" customFormat="1" ht="42" customHeight="1" hidden="1">
      <c r="A310" s="21"/>
      <c r="B310" s="79"/>
      <c r="C310" s="80"/>
      <c r="D310" s="28"/>
      <c r="E310" s="27"/>
    </row>
    <row r="311" spans="1:8" s="29" customFormat="1" ht="45" customHeight="1" hidden="1">
      <c r="A311" s="81"/>
      <c r="B311" s="79"/>
      <c r="C311" s="80"/>
      <c r="D311" s="57"/>
      <c r="F311" s="22"/>
      <c r="G311" s="22"/>
      <c r="H311" s="22"/>
    </row>
    <row r="312" spans="1:4" ht="49.5" customHeight="1" hidden="1">
      <c r="A312" s="82"/>
      <c r="B312" s="79"/>
      <c r="C312" s="80"/>
      <c r="D312" s="57"/>
    </row>
    <row r="313" spans="1:8" s="29" customFormat="1" ht="36" customHeight="1" hidden="1">
      <c r="A313" s="21"/>
      <c r="B313" s="79"/>
      <c r="C313" s="80"/>
      <c r="D313" s="57"/>
      <c r="F313" s="22"/>
      <c r="G313" s="22"/>
      <c r="H313" s="22"/>
    </row>
    <row r="314" spans="1:8" s="29" customFormat="1" ht="27" customHeight="1" hidden="1">
      <c r="A314" s="81"/>
      <c r="B314" s="79"/>
      <c r="C314" s="80"/>
      <c r="D314" s="57"/>
      <c r="F314" s="22"/>
      <c r="G314" s="22"/>
      <c r="H314" s="22"/>
    </row>
    <row r="315" spans="1:4" ht="18.75" hidden="1">
      <c r="A315" s="82"/>
      <c r="B315" s="79"/>
      <c r="C315" s="80"/>
      <c r="D315" s="57"/>
    </row>
    <row r="316" spans="1:4" ht="64.5" customHeight="1" hidden="1">
      <c r="A316" s="21"/>
      <c r="B316" s="125"/>
      <c r="C316" s="126"/>
      <c r="D316" s="57"/>
    </row>
    <row r="317" spans="1:4" ht="18.75" hidden="1">
      <c r="A317" s="59"/>
      <c r="B317" s="59"/>
      <c r="C317" s="59"/>
      <c r="D317" s="57"/>
    </row>
  </sheetData>
  <sheetProtection password="CE24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6:C316"/>
    <mergeCell ref="B310:C310"/>
    <mergeCell ref="A311:A312"/>
    <mergeCell ref="B311:C311"/>
    <mergeCell ref="B312:C312"/>
    <mergeCell ref="B313:C313"/>
    <mergeCell ref="A314:A315"/>
    <mergeCell ref="B314:C314"/>
    <mergeCell ref="B315:C315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2" r:id="rId1"/>
  <rowBreaks count="1" manualBreakCount="1">
    <brk id="3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2023-07-04T08:29:05Z</dcterms:modified>
  <cp:category/>
  <cp:version/>
  <cp:contentType/>
  <cp:contentStatus/>
</cp:coreProperties>
</file>