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5.04.2023 " sheetId="2" r:id="rId2"/>
  </sheets>
  <definedNames>
    <definedName name="_xlnm.Print_Area" localSheetId="1">'05.04.2023 '!$A$1:$D$305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<sst xmlns="http://schemas.openxmlformats.org/spreadsheetml/2006/main" count="279" uniqueCount="145">
  <si>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</si>
  <si>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</si>
  <si>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</si>
  <si>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</si>
  <si>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</si>
  <si>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</si>
  <si>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</si>
  <si>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</si>
  <si>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</si>
  <si>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</si>
  <si>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</si>
  <si>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</si>
  <si>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</si>
  <si>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</si>
  <si>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</si>
  <si>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</si>
  <si>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</si>
  <si>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</si>
  <si>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</si>
  <si>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</si>
  <si>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</si>
  <si>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</si>
  <si>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</si>
  <si>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</si>
  <si>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</si>
  <si>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</si>
  <si>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</si>
  <si>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</si>
  <si>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</si>
  <si>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</si>
  <si>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</si>
  <si>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</si>
  <si>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</si>
  <si>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</si>
  <si>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</si>
  <si>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</si>
  <si>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</si>
  <si>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</si>
  <si>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</si>
  <si>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</si>
  <si>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</si>
  <si>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</si>
  <si>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</si>
  <si>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</si>
  <si>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</si>
  <si>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</si>
  <si>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</si>
  <si>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</si>
  <si>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</si>
  <si>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</si>
  <si>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</si>
  <si>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</si>
  <si>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</si>
  <si>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</si>
  <si>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</si>
  <si>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</si>
  <si>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</si>
  <si>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</si>
  <si>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</si>
  <si>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</si>
  <si>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</si>
  <si>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</si>
  <si>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</si>
  <si>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</si>
  <si>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</si>
  <si>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</si>
  <si>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</si>
  <si>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</si>
  <si>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</si>
  <si>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</si>
  <si>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</si>
  <si>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</si>
  <si>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</si>
  <si>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</si>
  <si>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</si>
  <si>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</si>
  <si>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</si>
  <si>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</si>
  <si>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</si>
  <si>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</si>
  <si>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</si>
  <si>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</si>
  <si>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</si>
  <si>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</si>
  <si>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</si>
  <si>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</si>
  <si>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</si>
  <si>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</si>
  <si>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</si>
  <si>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</si>
  <si>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</si>
  <si>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</si>
  <si>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</si>
  <si>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</si>
  <si>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</si>
  <si>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</si>
  <si>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</si>
  <si>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</si>
  <si>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</si>
  <si>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</si>
  <si>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</si>
  <si>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</si>
  <si>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</si>
  <si>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</si>
  <si>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</si>
  <si>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</si>
  <si>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</si>
  <si>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</si>
  <si>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</si>
  <si>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</si>
  <si>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</si>
  <si>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</si>
  <si>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</si>
  <si>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</si>
  <si>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</si>
  <si>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</si>
  <si>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</si>
  <si>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охорони</t>
  </si>
  <si>
    <t xml:space="preserve">Фінансове управління  </t>
  </si>
  <si>
    <t>обслуговування газового обладнання</t>
  </si>
  <si>
    <t>обслуговування будинку та прибудинкової території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</si>
  <si>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</si>
  <si>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</si>
  <si>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</si>
  <si>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</si>
  <si>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технічне обслуговування авто</t>
  </si>
  <si>
    <t>заробітна плата за березень 2023 р. по програмі ТПВ - КП"ВУКГ"</t>
  </si>
  <si>
    <t>Фінансування видатків бюджету Ніжинської міської територіальної громади за 05.04.2023р. пооб’єктно</t>
  </si>
  <si>
    <t>Залишок коштів станом на 05.04.2023 р., в т.ч.:</t>
  </si>
  <si>
    <t>Надходження коштів на рахунки бюджету 05.04.2023 р., в т.ч.:</t>
  </si>
  <si>
    <t xml:space="preserve">Всього коштів на рахунках бюджету 05.04.2023 р. </t>
  </si>
  <si>
    <t>субвенція на виплату зар.плати педагогічним працівникам ІРЦ</t>
  </si>
  <si>
    <t xml:space="preserve">розпорядження № 117, 118 від 05.04.2023 р. </t>
  </si>
  <si>
    <t>Компенсація  пільг на ЖКП сім’ям загиблих військовослужбовців за березень 2023 року/ Програма з надання пільг на ЖКП</t>
  </si>
  <si>
    <t>послуги пошти</t>
  </si>
  <si>
    <t>ритуальні послуги/ Програма заходів та робіт з ТО</t>
  </si>
  <si>
    <t>перевезення поховальної групи/ Програма заходів та робіт з ТО</t>
  </si>
  <si>
    <t>ремонт та обслуговування комп’ютерної техніки/ Програма інформатизації</t>
  </si>
  <si>
    <t>відрядні вихованців КДЮСШ з волейболу</t>
  </si>
  <si>
    <t>відрядні вихованців КДЮСШ Дзюдо з боротьби самбо</t>
  </si>
  <si>
    <t xml:space="preserve">звільненим працівникам </t>
  </si>
  <si>
    <t>розробка проектно-кошторисної документації "Встановлення автоматичної системи пожежної сигналізації"</t>
  </si>
  <si>
    <t>послуги трактора</t>
  </si>
  <si>
    <t>двері металеві протипожежні</t>
  </si>
  <si>
    <t>комп’ютерне обладнання/ Програма інформатизації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</si>
</sst>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"/>
  <sheetViews>
    <sheetView tabSelected="1" view="pageBreakPreview" zoomScale="78" zoomScaleNormal="70" zoomScaleSheetLayoutView="78" workbookViewId="0" topLeftCell="A179">
      <selection activeCell="F269" sqref="F26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127</v>
      </c>
      <c r="B1" s="111"/>
      <c r="C1" s="111"/>
      <c r="D1" s="111"/>
      <c r="E1" s="111"/>
    </row>
    <row r="2" spans="1:5" ht="27" customHeight="1" hidden="1">
      <c r="A2" s="112" t="s">
        <v>132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1" t="s">
        <v>128</v>
      </c>
      <c r="B4" s="81"/>
      <c r="C4" s="81"/>
      <c r="D4" s="39">
        <v>147165664.23</v>
      </c>
      <c r="E4" s="23"/>
    </row>
    <row r="5" spans="1:5" ht="23.25" customHeight="1" hidden="1">
      <c r="A5" s="81" t="s">
        <v>91</v>
      </c>
      <c r="B5" s="81"/>
      <c r="C5" s="81"/>
      <c r="D5" s="53"/>
      <c r="E5" s="23"/>
    </row>
    <row r="6" spans="1:5" ht="23.25" customHeight="1">
      <c r="A6" s="81" t="s">
        <v>129</v>
      </c>
      <c r="B6" s="81"/>
      <c r="C6" s="81"/>
      <c r="D6" s="53">
        <f>D9+D10</f>
        <v>984391.13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984391.13</v>
      </c>
      <c r="E9" s="23"/>
    </row>
    <row r="10" spans="1:5" ht="36" customHeight="1" hidden="1">
      <c r="A10" s="107" t="s">
        <v>124</v>
      </c>
      <c r="B10" s="107"/>
      <c r="C10" s="107"/>
      <c r="D10" s="55"/>
      <c r="E10" s="23"/>
    </row>
    <row r="11" spans="1:5" ht="23.25" customHeight="1" hidden="1">
      <c r="A11" s="108" t="s">
        <v>101</v>
      </c>
      <c r="B11" s="109"/>
      <c r="C11" s="110"/>
      <c r="D11" s="55"/>
      <c r="E11" s="23"/>
    </row>
    <row r="12" spans="1:5" ht="23.25" customHeight="1" hidden="1">
      <c r="A12" s="108" t="s">
        <v>102</v>
      </c>
      <c r="B12" s="109"/>
      <c r="C12" s="110"/>
      <c r="D12" s="55"/>
      <c r="E12" s="23"/>
    </row>
    <row r="13" spans="1:5" ht="23.2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1" t="s">
        <v>130</v>
      </c>
      <c r="B14" s="81"/>
      <c r="C14" s="81"/>
      <c r="D14" s="53">
        <f>D4+D6+D12-D11-D5</f>
        <v>148150055.35999998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118385.68</v>
      </c>
      <c r="E16" s="42"/>
      <c r="F16" s="37"/>
    </row>
    <row r="17" spans="1:5" s="25" customFormat="1" ht="26.25" customHeight="1">
      <c r="A17" s="34" t="s">
        <v>55</v>
      </c>
      <c r="B17" s="80" t="s">
        <v>140</v>
      </c>
      <c r="C17" s="80"/>
      <c r="D17" s="57">
        <f>SUM(D18:D37)</f>
        <v>18779.829999999998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121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>
      <c r="A27" s="68"/>
      <c r="B27" s="69"/>
      <c r="C27" s="69" t="s">
        <v>93</v>
      </c>
      <c r="D27" s="59">
        <v>13020.21</v>
      </c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114</v>
      </c>
      <c r="D29" s="59"/>
      <c r="E29" s="46"/>
    </row>
    <row r="30" spans="1:5" s="32" customFormat="1" ht="19.5" customHeight="1" hidden="1">
      <c r="A30" s="68"/>
      <c r="B30" s="69"/>
      <c r="C30" s="69" t="s">
        <v>123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21.7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>
      <c r="A34" s="68"/>
      <c r="B34" s="69"/>
      <c r="C34" s="69" t="s">
        <v>80</v>
      </c>
      <c r="D34" s="59">
        <v>5759.62</v>
      </c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118</v>
      </c>
      <c r="D37" s="59"/>
      <c r="E37" s="46"/>
    </row>
    <row r="38" spans="1:5" s="32" customFormat="1" ht="23.25" customHeight="1">
      <c r="A38" s="34" t="s">
        <v>8</v>
      </c>
      <c r="B38" s="103" t="s">
        <v>63</v>
      </c>
      <c r="C38" s="104"/>
      <c r="D38" s="57">
        <f>SUM(D39:D42)</f>
        <v>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28605.850000000002</v>
      </c>
      <c r="E50" s="42"/>
    </row>
    <row r="51" spans="1:5" s="25" customFormat="1" ht="27.75" customHeight="1">
      <c r="A51" s="21"/>
      <c r="B51" s="100" t="s">
        <v>103</v>
      </c>
      <c r="C51" s="100"/>
      <c r="D51" s="63">
        <f>SUM(D52:D72)</f>
        <v>0</v>
      </c>
      <c r="E51" s="42"/>
    </row>
    <row r="52" spans="1:5" s="25" customFormat="1" ht="27.75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 hidden="1">
      <c r="A54" s="68"/>
      <c r="B54" s="70"/>
      <c r="C54" s="69" t="s">
        <v>94</v>
      </c>
      <c r="D54" s="58"/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122</v>
      </c>
      <c r="D56" s="58"/>
      <c r="E56" s="46"/>
    </row>
    <row r="57" spans="1:5" s="32" customFormat="1" ht="21" customHeight="1" hidden="1">
      <c r="A57" s="68"/>
      <c r="B57" s="70"/>
      <c r="C57" s="69" t="s">
        <v>69</v>
      </c>
      <c r="D57" s="58"/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 hidden="1">
      <c r="A59" s="68"/>
      <c r="B59" s="70"/>
      <c r="C59" s="69" t="s">
        <v>68</v>
      </c>
      <c r="D59" s="58"/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 hidden="1">
      <c r="A61" s="68"/>
      <c r="B61" s="70"/>
      <c r="C61" s="69" t="s">
        <v>18</v>
      </c>
      <c r="D61" s="58"/>
      <c r="E61" s="46"/>
    </row>
    <row r="62" spans="1:5" s="32" customFormat="1" ht="21" customHeight="1" hidden="1">
      <c r="A62" s="68"/>
      <c r="B62" s="70"/>
      <c r="C62" s="69" t="s">
        <v>114</v>
      </c>
      <c r="D62" s="58"/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3.25" customHeight="1" hidden="1">
      <c r="A71" s="68"/>
      <c r="B71" s="70"/>
      <c r="C71" s="69" t="s">
        <v>58</v>
      </c>
      <c r="D71" s="58"/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1057.56</v>
      </c>
      <c r="E73" s="46"/>
    </row>
    <row r="74" spans="1:5" s="25" customFormat="1" ht="18" customHeight="1" hidden="1">
      <c r="A74" s="68"/>
      <c r="B74" s="69"/>
      <c r="C74" s="69" t="s">
        <v>14</v>
      </c>
      <c r="D74" s="58"/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 hidden="1">
      <c r="A76" s="68"/>
      <c r="B76" s="69"/>
      <c r="C76" s="69" t="s">
        <v>94</v>
      </c>
      <c r="D76" s="58"/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122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>
      <c r="A86" s="68"/>
      <c r="B86" s="69"/>
      <c r="C86" s="69" t="s">
        <v>18</v>
      </c>
      <c r="D86" s="58">
        <v>1057.56</v>
      </c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27548.29</v>
      </c>
      <c r="E95" s="46"/>
    </row>
    <row r="96" spans="1:7" s="25" customFormat="1" ht="23.25" customHeight="1">
      <c r="A96" s="68"/>
      <c r="B96" s="70"/>
      <c r="C96" s="69" t="s">
        <v>67</v>
      </c>
      <c r="D96" s="71">
        <v>639.04</v>
      </c>
      <c r="E96" s="42"/>
      <c r="G96" s="37"/>
    </row>
    <row r="97" spans="1:7" s="25" customFormat="1" ht="23.2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3.25" customHeight="1">
      <c r="A98" s="68"/>
      <c r="B98" s="70"/>
      <c r="C98" s="69" t="s">
        <v>94</v>
      </c>
      <c r="D98" s="72">
        <v>661.88</v>
      </c>
      <c r="E98" s="46"/>
    </row>
    <row r="99" spans="1:7" s="32" customFormat="1" ht="23.2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3.2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122</v>
      </c>
      <c r="D102" s="72"/>
      <c r="E102" s="46"/>
    </row>
    <row r="103" spans="1:5" s="32" customFormat="1" ht="23.25" customHeight="1">
      <c r="A103" s="68"/>
      <c r="B103" s="70"/>
      <c r="C103" s="69" t="s">
        <v>69</v>
      </c>
      <c r="D103" s="72">
        <v>5247.94</v>
      </c>
      <c r="E103" s="46"/>
    </row>
    <row r="104" spans="1:5" s="32" customFormat="1" ht="23.25" customHeight="1" hidden="1">
      <c r="A104" s="68"/>
      <c r="B104" s="70"/>
      <c r="C104" s="69" t="s">
        <v>15</v>
      </c>
      <c r="D104" s="72"/>
      <c r="E104" s="46"/>
    </row>
    <row r="105" spans="1:5" s="32" customFormat="1" ht="23.25" customHeight="1" hidden="1">
      <c r="A105" s="68"/>
      <c r="B105" s="70"/>
      <c r="C105" s="69" t="s">
        <v>78</v>
      </c>
      <c r="D105" s="58"/>
      <c r="E105" s="46"/>
    </row>
    <row r="106" spans="1:5" s="32" customFormat="1" ht="23.25" customHeight="1">
      <c r="A106" s="68"/>
      <c r="B106" s="70"/>
      <c r="C106" s="69" t="s">
        <v>18</v>
      </c>
      <c r="D106" s="72">
        <v>9241.28</v>
      </c>
      <c r="E106" s="46"/>
    </row>
    <row r="107" spans="1:5" s="32" customFormat="1" ht="23.25" customHeight="1" hidden="1">
      <c r="A107" s="68"/>
      <c r="B107" s="70"/>
      <c r="C107" s="69" t="s">
        <v>31</v>
      </c>
      <c r="D107" s="72"/>
      <c r="E107" s="46"/>
    </row>
    <row r="108" spans="1:5" s="32" customFormat="1" ht="23.25" customHeight="1">
      <c r="A108" s="68"/>
      <c r="B108" s="70"/>
      <c r="C108" s="69" t="s">
        <v>45</v>
      </c>
      <c r="D108" s="72">
        <v>8456.82</v>
      </c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3.25" customHeight="1" hidden="1">
      <c r="A110" s="68"/>
      <c r="B110" s="70"/>
      <c r="C110" s="69" t="s">
        <v>80</v>
      </c>
      <c r="D110" s="72"/>
      <c r="E110" s="46"/>
    </row>
    <row r="111" spans="1:5" s="32" customFormat="1" ht="23.25" customHeight="1" hidden="1">
      <c r="A111" s="68"/>
      <c r="B111" s="70"/>
      <c r="C111" s="69" t="s">
        <v>62</v>
      </c>
      <c r="D111" s="73"/>
      <c r="E111" s="46"/>
    </row>
    <row r="112" spans="1:5" s="32" customFormat="1" ht="23.25" customHeight="1" hidden="1">
      <c r="A112" s="68"/>
      <c r="B112" s="70"/>
      <c r="C112" s="69" t="s">
        <v>80</v>
      </c>
      <c r="D112" s="72"/>
      <c r="E112" s="46"/>
    </row>
    <row r="113" spans="1:5" s="32" customFormat="1" ht="23.25" customHeight="1" hidden="1">
      <c r="A113" s="68"/>
      <c r="B113" s="70"/>
      <c r="C113" s="69" t="s">
        <v>71</v>
      </c>
      <c r="D113" s="73"/>
      <c r="E113" s="46"/>
    </row>
    <row r="114" spans="1:5" s="32" customFormat="1" ht="23.25" customHeight="1">
      <c r="A114" s="68"/>
      <c r="B114" s="70"/>
      <c r="C114" s="69" t="s">
        <v>0</v>
      </c>
      <c r="D114" s="72">
        <v>3301.33</v>
      </c>
      <c r="E114" s="46"/>
    </row>
    <row r="115" spans="1:5" s="32" customFormat="1" ht="23.25" customHeight="1" hidden="1">
      <c r="A115" s="68"/>
      <c r="B115" s="70"/>
      <c r="C115" s="69" t="s">
        <v>58</v>
      </c>
      <c r="D115" s="72"/>
      <c r="E115" s="46"/>
    </row>
    <row r="116" spans="1:8" s="32" customFormat="1" ht="23.25" customHeight="1">
      <c r="A116" s="65"/>
      <c r="B116" s="100" t="s">
        <v>66</v>
      </c>
      <c r="C116" s="100"/>
      <c r="D116" s="63">
        <f>SUM(D117:D133)</f>
        <v>0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121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 hidden="1">
      <c r="A125" s="68"/>
      <c r="B125" s="69"/>
      <c r="C125" s="69" t="s">
        <v>78</v>
      </c>
      <c r="D125" s="58"/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0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3.2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121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3.2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48" customHeight="1">
      <c r="A156" s="93" t="s">
        <v>56</v>
      </c>
      <c r="B156" s="78" t="s">
        <v>133</v>
      </c>
      <c r="C156" s="79"/>
      <c r="D156" s="29">
        <v>71000</v>
      </c>
      <c r="E156" s="46"/>
      <c r="H156" s="33"/>
    </row>
    <row r="157" spans="1:5" s="25" customFormat="1" ht="36" customHeight="1" hidden="1">
      <c r="A157" s="94"/>
      <c r="B157" s="78"/>
      <c r="C157" s="79"/>
      <c r="D157" s="29"/>
      <c r="E157" s="42"/>
    </row>
    <row r="158" spans="1:5" s="25" customFormat="1" ht="38.25" customHeight="1" hidden="1">
      <c r="A158" s="94"/>
      <c r="B158" s="78"/>
      <c r="C158" s="79"/>
      <c r="D158" s="29"/>
      <c r="E158" s="42"/>
    </row>
    <row r="159" spans="1:6" s="25" customFormat="1" ht="30" customHeight="1">
      <c r="A159" s="34" t="s">
        <v>116</v>
      </c>
      <c r="B159" s="81"/>
      <c r="C159" s="81"/>
      <c r="D159" s="62">
        <f>D169+D174+D178+D186+D191+D195+D202+D214+D222+D228+D233+D240+D248+D253+D259+D268+D276+D265</f>
        <v>316934.11</v>
      </c>
      <c r="E159" s="42"/>
      <c r="F159" s="37"/>
    </row>
    <row r="160" spans="1:6" s="25" customFormat="1" ht="30.75" customHeight="1">
      <c r="A160" s="93" t="s">
        <v>96</v>
      </c>
      <c r="B160" s="78" t="s">
        <v>117</v>
      </c>
      <c r="C160" s="79"/>
      <c r="D160" s="29">
        <v>1420</v>
      </c>
      <c r="E160" s="35"/>
      <c r="F160" s="37"/>
    </row>
    <row r="161" spans="1:6" s="25" customFormat="1" ht="26.25" customHeight="1">
      <c r="A161" s="94"/>
      <c r="B161" s="78" t="s">
        <v>125</v>
      </c>
      <c r="C161" s="79"/>
      <c r="D161" s="29">
        <v>3765.6</v>
      </c>
      <c r="E161" s="35"/>
      <c r="F161" s="37"/>
    </row>
    <row r="162" spans="1:6" s="25" customFormat="1" ht="24" customHeight="1">
      <c r="A162" s="94"/>
      <c r="B162" s="78" t="s">
        <v>136</v>
      </c>
      <c r="C162" s="79"/>
      <c r="D162" s="58">
        <v>1169.5</v>
      </c>
      <c r="E162" s="35"/>
      <c r="F162" s="37"/>
    </row>
    <row r="163" spans="1:6" s="25" customFormat="1" ht="33.75" customHeight="1">
      <c r="A163" s="94"/>
      <c r="B163" s="78" t="s">
        <v>135</v>
      </c>
      <c r="C163" s="79"/>
      <c r="D163" s="29">
        <v>29709.3</v>
      </c>
      <c r="E163" s="35"/>
      <c r="F163" s="37"/>
    </row>
    <row r="164" spans="1:6" s="25" customFormat="1" ht="38.25" customHeight="1">
      <c r="A164" s="94"/>
      <c r="B164" s="78" t="s">
        <v>144</v>
      </c>
      <c r="C164" s="79"/>
      <c r="D164" s="29">
        <v>28943</v>
      </c>
      <c r="E164" s="35"/>
      <c r="F164" s="37"/>
    </row>
    <row r="165" spans="1:6" s="25" customFormat="1" ht="36" customHeight="1" hidden="1">
      <c r="A165" s="94"/>
      <c r="B165" s="78"/>
      <c r="C165" s="79"/>
      <c r="D165" s="58"/>
      <c r="E165" s="35"/>
      <c r="F165" s="37"/>
    </row>
    <row r="166" spans="1:6" s="25" customFormat="1" ht="36" customHeight="1" hidden="1">
      <c r="A166" s="94"/>
      <c r="B166" s="78"/>
      <c r="C166" s="79"/>
      <c r="D166" s="58"/>
      <c r="E166" s="35"/>
      <c r="F166" s="37"/>
    </row>
    <row r="167" spans="1:6" s="25" customFormat="1" ht="36" customHeight="1" hidden="1">
      <c r="A167" s="94"/>
      <c r="B167" s="78"/>
      <c r="C167" s="79"/>
      <c r="D167" s="58"/>
      <c r="E167" s="35"/>
      <c r="F167" s="37"/>
    </row>
    <row r="168" spans="1:6" s="25" customFormat="1" ht="36" customHeight="1" hidden="1">
      <c r="A168" s="94"/>
      <c r="B168" s="78"/>
      <c r="C168" s="79"/>
      <c r="D168" s="58"/>
      <c r="E168" s="35"/>
      <c r="F168" s="37"/>
    </row>
    <row r="169" spans="1:6" s="25" customFormat="1" ht="25.5" customHeight="1">
      <c r="A169" s="95"/>
      <c r="B169" s="88" t="s">
        <v>84</v>
      </c>
      <c r="C169" s="89"/>
      <c r="D169" s="63">
        <f>SUM(D160:D168)</f>
        <v>65007.4</v>
      </c>
      <c r="E169" s="35"/>
      <c r="F169" s="37"/>
    </row>
    <row r="170" spans="1:4" s="26" customFormat="1" ht="24.75" customHeight="1" hidden="1">
      <c r="A170" s="93" t="s">
        <v>59</v>
      </c>
      <c r="B170" s="80"/>
      <c r="C170" s="80"/>
      <c r="D170" s="29"/>
    </row>
    <row r="171" spans="1:4" s="26" customFormat="1" ht="24.75" customHeight="1" hidden="1">
      <c r="A171" s="94"/>
      <c r="B171" s="80"/>
      <c r="C171" s="80"/>
      <c r="D171" s="29"/>
    </row>
    <row r="172" spans="1:4" s="26" customFormat="1" ht="24.75" customHeight="1" hidden="1">
      <c r="A172" s="94"/>
      <c r="B172" s="78"/>
      <c r="C172" s="79"/>
      <c r="D172" s="29"/>
    </row>
    <row r="173" spans="1:4" s="26" customFormat="1" ht="24.75" customHeight="1" hidden="1">
      <c r="A173" s="94"/>
      <c r="B173" s="78"/>
      <c r="C173" s="79"/>
      <c r="D173" s="29"/>
    </row>
    <row r="174" spans="1:8" s="26" customFormat="1" ht="24.75" customHeight="1" hidden="1">
      <c r="A174" s="95"/>
      <c r="B174" s="88" t="s">
        <v>84</v>
      </c>
      <c r="C174" s="89"/>
      <c r="D174" s="36">
        <f>SUM(D170:D173)</f>
        <v>0</v>
      </c>
      <c r="F174" s="28"/>
      <c r="H174" s="28"/>
    </row>
    <row r="175" spans="1:8" s="26" customFormat="1" ht="24.75" customHeight="1" hidden="1">
      <c r="A175" s="93" t="s">
        <v>121</v>
      </c>
      <c r="B175" s="78"/>
      <c r="C175" s="79"/>
      <c r="D175" s="29"/>
      <c r="F175" s="28"/>
      <c r="H175" s="28"/>
    </row>
    <row r="176" spans="1:8" s="26" customFormat="1" ht="24.75" customHeight="1" hidden="1">
      <c r="A176" s="94"/>
      <c r="B176" s="78"/>
      <c r="C176" s="79"/>
      <c r="D176" s="29"/>
      <c r="F176" s="28"/>
      <c r="H176" s="28"/>
    </row>
    <row r="177" spans="1:8" s="26" customFormat="1" ht="24.75" customHeight="1" hidden="1">
      <c r="A177" s="94"/>
      <c r="B177" s="78"/>
      <c r="C177" s="79"/>
      <c r="D177" s="29"/>
      <c r="F177" s="28"/>
      <c r="H177" s="28"/>
    </row>
    <row r="178" spans="1:8" s="26" customFormat="1" ht="24.75" customHeight="1" hidden="1">
      <c r="A178" s="95"/>
      <c r="B178" s="88" t="s">
        <v>84</v>
      </c>
      <c r="C178" s="89"/>
      <c r="D178" s="36">
        <f>SUM(D175:D177)</f>
        <v>0</v>
      </c>
      <c r="F178" s="28"/>
      <c r="H178" s="28"/>
    </row>
    <row r="179" spans="1:4" s="26" customFormat="1" ht="24.75" customHeight="1">
      <c r="A179" s="81" t="s">
        <v>95</v>
      </c>
      <c r="B179" s="78" t="s">
        <v>117</v>
      </c>
      <c r="C179" s="79"/>
      <c r="D179" s="29">
        <v>1500</v>
      </c>
    </row>
    <row r="180" spans="1:4" s="26" customFormat="1" ht="30" customHeight="1" hidden="1">
      <c r="A180" s="81"/>
      <c r="B180" s="78"/>
      <c r="C180" s="79"/>
      <c r="D180" s="29"/>
    </row>
    <row r="181" spans="1:4" s="26" customFormat="1" ht="28.5" customHeight="1" hidden="1">
      <c r="A181" s="81"/>
      <c r="B181" s="78"/>
      <c r="C181" s="79"/>
      <c r="D181" s="29"/>
    </row>
    <row r="182" spans="1:4" s="26" customFormat="1" ht="23.25" customHeight="1" hidden="1">
      <c r="A182" s="81"/>
      <c r="B182" s="80"/>
      <c r="C182" s="80"/>
      <c r="D182" s="29"/>
    </row>
    <row r="183" spans="1:4" s="26" customFormat="1" ht="34.5" customHeight="1" hidden="1">
      <c r="A183" s="81"/>
      <c r="B183" s="80"/>
      <c r="C183" s="80"/>
      <c r="D183" s="29"/>
    </row>
    <row r="184" spans="1:4" s="26" customFormat="1" ht="23.2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7.75" customHeight="1">
      <c r="A186" s="81"/>
      <c r="B186" s="96" t="s">
        <v>84</v>
      </c>
      <c r="C186" s="96"/>
      <c r="D186" s="24">
        <f>SUM(D179:D185)</f>
        <v>1500</v>
      </c>
    </row>
    <row r="187" spans="1:4" s="26" customFormat="1" ht="39" customHeight="1" hidden="1">
      <c r="A187" s="81" t="s">
        <v>15</v>
      </c>
      <c r="B187" s="78"/>
      <c r="C187" s="79"/>
      <c r="D187" s="29"/>
    </row>
    <row r="188" spans="1:4" s="26" customFormat="1" ht="37.5" customHeight="1" hidden="1">
      <c r="A188" s="81"/>
      <c r="B188" s="78"/>
      <c r="C188" s="79"/>
      <c r="D188" s="29"/>
    </row>
    <row r="189" spans="1:4" s="26" customFormat="1" ht="38.25" customHeight="1" hidden="1">
      <c r="A189" s="81"/>
      <c r="B189" s="78"/>
      <c r="C189" s="79"/>
      <c r="D189" s="29"/>
    </row>
    <row r="190" spans="1:4" s="26" customFormat="1" ht="29.25" customHeight="1" hidden="1">
      <c r="A190" s="81"/>
      <c r="B190" s="78"/>
      <c r="C190" s="79"/>
      <c r="D190" s="29"/>
    </row>
    <row r="191" spans="1:6" s="26" customFormat="1" ht="26.25" customHeight="1" hidden="1">
      <c r="A191" s="81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1" t="s">
        <v>30</v>
      </c>
      <c r="B192" s="80"/>
      <c r="C192" s="80"/>
      <c r="D192" s="29"/>
    </row>
    <row r="193" spans="1:4" s="26" customFormat="1" ht="27.75" customHeight="1" hidden="1">
      <c r="A193" s="81"/>
      <c r="B193" s="78"/>
      <c r="C193" s="79"/>
      <c r="D193" s="29"/>
    </row>
    <row r="194" spans="1:4" s="26" customFormat="1" ht="42.75" customHeight="1" hidden="1">
      <c r="A194" s="81"/>
      <c r="B194" s="80"/>
      <c r="C194" s="80"/>
      <c r="D194" s="29"/>
    </row>
    <row r="195" spans="1:6" s="26" customFormat="1" ht="25.5" customHeight="1" hidden="1">
      <c r="A195" s="81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93" t="s">
        <v>85</v>
      </c>
      <c r="B196" s="78"/>
      <c r="C196" s="79"/>
      <c r="D196" s="29"/>
    </row>
    <row r="197" spans="1:4" s="26" customFormat="1" ht="27" customHeight="1" hidden="1">
      <c r="A197" s="94"/>
      <c r="B197" s="80"/>
      <c r="C197" s="80"/>
      <c r="D197" s="29"/>
    </row>
    <row r="198" spans="1:4" s="26" customFormat="1" ht="31.5" customHeight="1" hidden="1">
      <c r="A198" s="94"/>
      <c r="B198" s="78"/>
      <c r="C198" s="79"/>
      <c r="D198" s="29"/>
    </row>
    <row r="199" spans="1:4" s="26" customFormat="1" ht="21.75" customHeight="1" hidden="1">
      <c r="A199" s="94"/>
      <c r="B199" s="100"/>
      <c r="C199" s="100"/>
      <c r="D199" s="29"/>
    </row>
    <row r="200" spans="1:4" s="26" customFormat="1" ht="37.5" customHeight="1" hidden="1">
      <c r="A200" s="94"/>
      <c r="B200" s="100"/>
      <c r="C200" s="100"/>
      <c r="D200" s="29"/>
    </row>
    <row r="201" spans="1:4" s="26" customFormat="1" ht="19.5" customHeight="1" hidden="1">
      <c r="A201" s="94"/>
      <c r="B201" s="103"/>
      <c r="C201" s="104"/>
      <c r="D201" s="29"/>
    </row>
    <row r="202" spans="1:7" s="26" customFormat="1" ht="30" customHeight="1" hidden="1">
      <c r="A202" s="95"/>
      <c r="B202" s="96" t="s">
        <v>84</v>
      </c>
      <c r="C202" s="96"/>
      <c r="D202" s="36">
        <f>SUM(D196:D201)</f>
        <v>0</v>
      </c>
      <c r="G202" s="28"/>
    </row>
    <row r="203" spans="1:7" s="26" customFormat="1" ht="38.25" customHeight="1">
      <c r="A203" s="93" t="s">
        <v>60</v>
      </c>
      <c r="B203" s="78" t="s">
        <v>141</v>
      </c>
      <c r="C203" s="79"/>
      <c r="D203" s="29">
        <f>44809+37696</f>
        <v>82505</v>
      </c>
      <c r="G203" s="28"/>
    </row>
    <row r="204" spans="1:4" s="26" customFormat="1" ht="24" customHeight="1">
      <c r="A204" s="94"/>
      <c r="B204" s="78" t="s">
        <v>119</v>
      </c>
      <c r="C204" s="79"/>
      <c r="D204" s="29">
        <f>1266.6+19067.7+798+1722.3</f>
        <v>22854.6</v>
      </c>
    </row>
    <row r="205" spans="1:4" s="26" customFormat="1" ht="25.5" customHeight="1">
      <c r="A205" s="94"/>
      <c r="B205" s="78" t="s">
        <v>142</v>
      </c>
      <c r="C205" s="79"/>
      <c r="D205" s="60">
        <v>2414</v>
      </c>
    </row>
    <row r="206" spans="1:4" s="26" customFormat="1" ht="26.25" customHeight="1">
      <c r="A206" s="94"/>
      <c r="B206" s="78" t="s">
        <v>143</v>
      </c>
      <c r="C206" s="79"/>
      <c r="D206" s="60">
        <f>14950+14950</f>
        <v>29900</v>
      </c>
    </row>
    <row r="207" spans="1:4" s="26" customFormat="1" ht="24" customHeight="1" hidden="1">
      <c r="A207" s="94"/>
      <c r="B207" s="78"/>
      <c r="C207" s="79"/>
      <c r="D207" s="60"/>
    </row>
    <row r="208" spans="1:4" s="26" customFormat="1" ht="24" customHeight="1" hidden="1">
      <c r="A208" s="94"/>
      <c r="B208" s="78"/>
      <c r="C208" s="79"/>
      <c r="D208" s="60"/>
    </row>
    <row r="209" spans="1:4" s="26" customFormat="1" ht="24" customHeight="1" hidden="1">
      <c r="A209" s="94"/>
      <c r="B209" s="78"/>
      <c r="C209" s="79"/>
      <c r="D209" s="60"/>
    </row>
    <row r="210" spans="1:4" s="26" customFormat="1" ht="24" customHeight="1" hidden="1">
      <c r="A210" s="94"/>
      <c r="B210" s="78"/>
      <c r="C210" s="79"/>
      <c r="D210" s="29"/>
    </row>
    <row r="211" spans="1:4" s="26" customFormat="1" ht="24.75" customHeight="1" hidden="1">
      <c r="A211" s="94"/>
      <c r="B211" s="101"/>
      <c r="C211" s="102"/>
      <c r="D211" s="29"/>
    </row>
    <row r="212" spans="1:4" s="26" customFormat="1" ht="45" customHeight="1" hidden="1">
      <c r="A212" s="94"/>
      <c r="B212" s="101"/>
      <c r="C212" s="102"/>
      <c r="D212" s="29"/>
    </row>
    <row r="213" spans="1:4" s="26" customFormat="1" ht="45.75" customHeight="1" hidden="1">
      <c r="A213" s="94"/>
      <c r="B213" s="101"/>
      <c r="C213" s="102"/>
      <c r="D213" s="29"/>
    </row>
    <row r="214" spans="1:7" s="26" customFormat="1" ht="24.75" customHeight="1">
      <c r="A214" s="95"/>
      <c r="B214" s="96" t="s">
        <v>84</v>
      </c>
      <c r="C214" s="96"/>
      <c r="D214" s="36">
        <f>SUM(D203:D213)</f>
        <v>137673.6</v>
      </c>
      <c r="F214" s="28"/>
      <c r="G214" s="28"/>
    </row>
    <row r="215" spans="1:4" s="26" customFormat="1" ht="32.25" customHeight="1">
      <c r="A215" s="81" t="s">
        <v>18</v>
      </c>
      <c r="B215" s="78" t="s">
        <v>137</v>
      </c>
      <c r="C215" s="79"/>
      <c r="D215" s="29">
        <v>4000</v>
      </c>
    </row>
    <row r="216" spans="1:4" s="26" customFormat="1" ht="38.25" customHeight="1" hidden="1">
      <c r="A216" s="81"/>
      <c r="B216" s="78"/>
      <c r="C216" s="79"/>
      <c r="D216" s="29"/>
    </row>
    <row r="217" spans="1:4" s="26" customFormat="1" ht="29.25" customHeight="1" hidden="1">
      <c r="A217" s="81"/>
      <c r="B217" s="78"/>
      <c r="C217" s="79"/>
      <c r="D217" s="29"/>
    </row>
    <row r="218" spans="1:4" s="26" customFormat="1" ht="23.25" customHeight="1" hidden="1">
      <c r="A218" s="81"/>
      <c r="B218" s="80"/>
      <c r="C218" s="80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8"/>
      <c r="C220" s="79"/>
      <c r="D220" s="29"/>
    </row>
    <row r="221" spans="1:4" s="26" customFormat="1" ht="39.75" customHeight="1" hidden="1">
      <c r="A221" s="81"/>
      <c r="B221" s="78"/>
      <c r="C221" s="79"/>
      <c r="D221" s="29"/>
    </row>
    <row r="222" spans="1:4" s="26" customFormat="1" ht="27.75" customHeight="1">
      <c r="A222" s="81"/>
      <c r="B222" s="96" t="s">
        <v>84</v>
      </c>
      <c r="C222" s="96"/>
      <c r="D222" s="36">
        <f>SUM(D215:D221)</f>
        <v>4000</v>
      </c>
    </row>
    <row r="223" spans="1:4" s="26" customFormat="1" ht="36" customHeight="1" hidden="1">
      <c r="A223" s="93" t="s">
        <v>31</v>
      </c>
      <c r="B223" s="78"/>
      <c r="C223" s="79"/>
      <c r="D223" s="60"/>
    </row>
    <row r="224" spans="1:4" s="26" customFormat="1" ht="33.75" customHeight="1" hidden="1">
      <c r="A224" s="94"/>
      <c r="B224" s="78"/>
      <c r="C224" s="79"/>
      <c r="D224" s="29"/>
    </row>
    <row r="225" spans="1:4" s="26" customFormat="1" ht="32.25" customHeight="1" hidden="1">
      <c r="A225" s="94"/>
      <c r="B225" s="78"/>
      <c r="C225" s="79"/>
      <c r="D225" s="29"/>
    </row>
    <row r="226" spans="1:4" s="26" customFormat="1" ht="24.75" customHeight="1" hidden="1">
      <c r="A226" s="94"/>
      <c r="B226" s="80"/>
      <c r="C226" s="80"/>
      <c r="D226" s="29"/>
    </row>
    <row r="227" spans="1:4" s="26" customFormat="1" ht="27" customHeight="1" hidden="1">
      <c r="A227" s="94"/>
      <c r="B227" s="78"/>
      <c r="C227" s="79"/>
      <c r="D227" s="29"/>
    </row>
    <row r="228" spans="1:8" s="26" customFormat="1" ht="23.25" customHeight="1" hidden="1">
      <c r="A228" s="95"/>
      <c r="B228" s="96" t="s">
        <v>84</v>
      </c>
      <c r="C228" s="96"/>
      <c r="D228" s="36">
        <f>SUM(D223:D227)</f>
        <v>0</v>
      </c>
      <c r="F228" s="28"/>
      <c r="G228" s="28"/>
      <c r="H228" s="28"/>
    </row>
    <row r="229" spans="1:4" s="26" customFormat="1" ht="24.75" customHeight="1" hidden="1">
      <c r="A229" s="93" t="s">
        <v>94</v>
      </c>
      <c r="B229" s="78"/>
      <c r="C229" s="79"/>
      <c r="D229" s="29"/>
    </row>
    <row r="230" spans="1:4" s="26" customFormat="1" ht="24" customHeight="1" hidden="1">
      <c r="A230" s="94"/>
      <c r="B230" s="78"/>
      <c r="C230" s="79"/>
      <c r="D230" s="29"/>
    </row>
    <row r="231" spans="1:4" s="26" customFormat="1" ht="22.5" customHeight="1" hidden="1">
      <c r="A231" s="94"/>
      <c r="B231" s="80"/>
      <c r="C231" s="80"/>
      <c r="D231" s="29"/>
    </row>
    <row r="232" spans="1:4" s="26" customFormat="1" ht="25.5" customHeight="1" hidden="1">
      <c r="A232" s="94"/>
      <c r="B232" s="100"/>
      <c r="C232" s="100"/>
      <c r="D232" s="29"/>
    </row>
    <row r="233" spans="1:4" s="26" customFormat="1" ht="27.75" customHeight="1" hidden="1">
      <c r="A233" s="95"/>
      <c r="B233" s="96" t="s">
        <v>84</v>
      </c>
      <c r="C233" s="96"/>
      <c r="D233" s="36">
        <f>SUM(D229:D232)</f>
        <v>0</v>
      </c>
    </row>
    <row r="234" spans="1:6" s="26" customFormat="1" ht="27.75" customHeight="1" hidden="1">
      <c r="A234" s="97" t="s">
        <v>45</v>
      </c>
      <c r="B234" s="78"/>
      <c r="C234" s="79"/>
      <c r="D234" s="29"/>
      <c r="F234" s="28"/>
    </row>
    <row r="235" spans="1:4" s="26" customFormat="1" ht="27" customHeight="1" hidden="1">
      <c r="A235" s="98"/>
      <c r="B235" s="78"/>
      <c r="C235" s="79"/>
      <c r="D235" s="29"/>
    </row>
    <row r="236" spans="1:4" s="26" customFormat="1" ht="41.25" customHeight="1" hidden="1">
      <c r="A236" s="98"/>
      <c r="B236" s="78"/>
      <c r="C236" s="79"/>
      <c r="D236" s="29"/>
    </row>
    <row r="237" spans="1:4" s="26" customFormat="1" ht="21" customHeight="1" hidden="1">
      <c r="A237" s="98"/>
      <c r="B237" s="80"/>
      <c r="C237" s="80"/>
      <c r="D237" s="29"/>
    </row>
    <row r="238" spans="1:4" s="26" customFormat="1" ht="23.25" customHeight="1" hidden="1">
      <c r="A238" s="98"/>
      <c r="B238" s="78"/>
      <c r="C238" s="79"/>
      <c r="D238" s="29"/>
    </row>
    <row r="239" spans="1:4" s="26" customFormat="1" ht="23.25" customHeight="1" hidden="1">
      <c r="A239" s="98"/>
      <c r="B239" s="78"/>
      <c r="C239" s="79"/>
      <c r="D239" s="29"/>
    </row>
    <row r="240" spans="1:7" s="26" customFormat="1" ht="28.5" customHeight="1" hidden="1">
      <c r="A240" s="99"/>
      <c r="B240" s="96" t="s">
        <v>84</v>
      </c>
      <c r="C240" s="96"/>
      <c r="D240" s="36">
        <f>D234+D235+D236+D237+D238+D239</f>
        <v>0</v>
      </c>
      <c r="G240" s="28"/>
    </row>
    <row r="241" spans="1:4" s="26" customFormat="1" ht="57" customHeight="1" hidden="1">
      <c r="A241" s="93" t="s">
        <v>64</v>
      </c>
      <c r="B241" s="78"/>
      <c r="C241" s="79"/>
      <c r="D241" s="29"/>
    </row>
    <row r="242" spans="1:4" s="26" customFormat="1" ht="57" customHeight="1" hidden="1">
      <c r="A242" s="94"/>
      <c r="B242" s="78"/>
      <c r="C242" s="79"/>
      <c r="D242" s="29"/>
    </row>
    <row r="243" spans="1:4" s="26" customFormat="1" ht="57" customHeight="1" hidden="1">
      <c r="A243" s="94"/>
      <c r="B243" s="78"/>
      <c r="C243" s="79"/>
      <c r="D243" s="29"/>
    </row>
    <row r="244" spans="1:4" s="26" customFormat="1" ht="27.75" customHeight="1" hidden="1">
      <c r="A244" s="94"/>
      <c r="B244" s="80"/>
      <c r="C244" s="80"/>
      <c r="D244" s="29"/>
    </row>
    <row r="245" spans="1:4" s="26" customFormat="1" ht="27.75" customHeight="1" hidden="1">
      <c r="A245" s="94"/>
      <c r="B245" s="80"/>
      <c r="C245" s="80"/>
      <c r="D245" s="29"/>
    </row>
    <row r="246" spans="1:4" s="26" customFormat="1" ht="27.75" customHeight="1" hidden="1">
      <c r="A246" s="94"/>
      <c r="B246" s="80"/>
      <c r="C246" s="80"/>
      <c r="D246" s="29"/>
    </row>
    <row r="247" spans="1:4" s="26" customFormat="1" ht="17.25" customHeight="1" hidden="1">
      <c r="A247" s="94"/>
      <c r="B247" s="80"/>
      <c r="C247" s="80"/>
      <c r="D247" s="29"/>
    </row>
    <row r="248" spans="1:7" s="26" customFormat="1" ht="28.5" customHeight="1" hidden="1">
      <c r="A248" s="95"/>
      <c r="B248" s="96" t="s">
        <v>84</v>
      </c>
      <c r="C248" s="96"/>
      <c r="D248" s="36">
        <f>SUM(D241:D247)</f>
        <v>0</v>
      </c>
      <c r="G248" s="28"/>
    </row>
    <row r="249" spans="1:5" s="26" customFormat="1" ht="27" customHeight="1">
      <c r="A249" s="93" t="s">
        <v>80</v>
      </c>
      <c r="B249" s="78" t="s">
        <v>138</v>
      </c>
      <c r="C249" s="79"/>
      <c r="D249" s="29">
        <f>7800+600</f>
        <v>8400</v>
      </c>
      <c r="E249" s="29">
        <v>211.99</v>
      </c>
    </row>
    <row r="250" spans="1:5" s="26" customFormat="1" ht="24" customHeight="1">
      <c r="A250" s="94"/>
      <c r="B250" s="78" t="s">
        <v>139</v>
      </c>
      <c r="C250" s="79"/>
      <c r="D250" s="29">
        <f>21037.05+1548.82</f>
        <v>22585.87</v>
      </c>
      <c r="E250" s="29">
        <f>126.65+506.43</f>
        <v>633.08</v>
      </c>
    </row>
    <row r="251" spans="1:5" s="26" customFormat="1" ht="21.75" customHeight="1" hidden="1">
      <c r="A251" s="94"/>
      <c r="B251" s="78"/>
      <c r="C251" s="79"/>
      <c r="D251" s="29"/>
      <c r="E251" s="29">
        <f>300+120+682.99</f>
        <v>1102.99</v>
      </c>
    </row>
    <row r="252" spans="1:5" s="26" customFormat="1" ht="20.25" customHeight="1" hidden="1">
      <c r="A252" s="94"/>
      <c r="B252" s="80"/>
      <c r="C252" s="80"/>
      <c r="D252" s="29"/>
      <c r="E252" s="28"/>
    </row>
    <row r="253" spans="1:4" s="26" customFormat="1" ht="25.5" customHeight="1">
      <c r="A253" s="95"/>
      <c r="B253" s="88" t="s">
        <v>84</v>
      </c>
      <c r="C253" s="89"/>
      <c r="D253" s="36">
        <f>SUM(D249:D252)</f>
        <v>30985.87</v>
      </c>
    </row>
    <row r="254" spans="1:4" s="26" customFormat="1" ht="35.25" customHeight="1" hidden="1">
      <c r="A254" s="93" t="s">
        <v>87</v>
      </c>
      <c r="B254" s="78"/>
      <c r="C254" s="79"/>
      <c r="D254" s="29"/>
    </row>
    <row r="255" spans="1:4" s="26" customFormat="1" ht="32.25" customHeight="1" hidden="1">
      <c r="A255" s="94"/>
      <c r="B255" s="80"/>
      <c r="C255" s="80"/>
      <c r="D255" s="29"/>
    </row>
    <row r="256" spans="1:4" s="26" customFormat="1" ht="25.5" customHeight="1" hidden="1">
      <c r="A256" s="94"/>
      <c r="B256" s="80"/>
      <c r="C256" s="80"/>
      <c r="D256" s="29"/>
    </row>
    <row r="257" spans="1:4" s="26" customFormat="1" ht="33.75" customHeight="1" hidden="1">
      <c r="A257" s="94"/>
      <c r="B257" s="80"/>
      <c r="C257" s="80"/>
      <c r="D257" s="29"/>
    </row>
    <row r="258" spans="1:4" s="26" customFormat="1" ht="24" customHeight="1" hidden="1">
      <c r="A258" s="94"/>
      <c r="B258" s="80"/>
      <c r="C258" s="80"/>
      <c r="D258" s="29"/>
    </row>
    <row r="259" spans="1:4" s="26" customFormat="1" ht="28.5" customHeight="1" hidden="1">
      <c r="A259" s="95"/>
      <c r="B259" s="88" t="s">
        <v>84</v>
      </c>
      <c r="C259" s="89"/>
      <c r="D259" s="36">
        <f>SUM(D254:D258)</f>
        <v>0</v>
      </c>
    </row>
    <row r="260" spans="1:4" s="26" customFormat="1" ht="30.75" customHeight="1">
      <c r="A260" s="93" t="s">
        <v>0</v>
      </c>
      <c r="B260" s="78" t="s">
        <v>117</v>
      </c>
      <c r="C260" s="79"/>
      <c r="D260" s="29">
        <v>490</v>
      </c>
    </row>
    <row r="261" spans="1:4" s="26" customFormat="1" ht="31.5" customHeight="1">
      <c r="A261" s="94"/>
      <c r="B261" s="78" t="s">
        <v>134</v>
      </c>
      <c r="C261" s="79"/>
      <c r="D261" s="29">
        <v>55</v>
      </c>
    </row>
    <row r="262" spans="1:4" s="26" customFormat="1" ht="30.75" customHeight="1">
      <c r="A262" s="94"/>
      <c r="B262" s="78" t="s">
        <v>120</v>
      </c>
      <c r="C262" s="79"/>
      <c r="D262" s="29">
        <v>877.12</v>
      </c>
    </row>
    <row r="263" spans="1:4" s="26" customFormat="1" ht="33" customHeight="1">
      <c r="A263" s="94"/>
      <c r="B263" s="78" t="s">
        <v>137</v>
      </c>
      <c r="C263" s="79"/>
      <c r="D263" s="29">
        <v>4750</v>
      </c>
    </row>
    <row r="264" spans="1:4" s="26" customFormat="1" ht="0.75" customHeight="1">
      <c r="A264" s="94"/>
      <c r="B264" s="78"/>
      <c r="C264" s="87"/>
      <c r="D264" s="29"/>
    </row>
    <row r="265" spans="1:4" s="26" customFormat="1" ht="31.5" customHeight="1">
      <c r="A265" s="95"/>
      <c r="B265" s="88" t="s">
        <v>84</v>
      </c>
      <c r="C265" s="89"/>
      <c r="D265" s="36">
        <f>SUM(D260:D263)</f>
        <v>6172.12</v>
      </c>
    </row>
    <row r="266" spans="1:4" s="26" customFormat="1" ht="24" customHeight="1" hidden="1">
      <c r="A266" s="94" t="s">
        <v>58</v>
      </c>
      <c r="B266" s="78"/>
      <c r="C266" s="79"/>
      <c r="D266" s="29"/>
    </row>
    <row r="267" spans="1:4" s="26" customFormat="1" ht="24" customHeight="1" hidden="1">
      <c r="A267" s="94"/>
      <c r="B267" s="78"/>
      <c r="C267" s="79"/>
      <c r="D267" s="29"/>
    </row>
    <row r="268" spans="1:4" s="26" customFormat="1" ht="27.75" customHeight="1" hidden="1">
      <c r="A268" s="95"/>
      <c r="B268" s="88" t="s">
        <v>84</v>
      </c>
      <c r="C268" s="89"/>
      <c r="D268" s="36">
        <f>SUM(D266:D267)</f>
        <v>0</v>
      </c>
    </row>
    <row r="269" spans="1:4" s="26" customFormat="1" ht="31.5" customHeight="1">
      <c r="A269" s="93" t="s">
        <v>12</v>
      </c>
      <c r="B269" s="78" t="s">
        <v>126</v>
      </c>
      <c r="C269" s="79"/>
      <c r="D269" s="43">
        <v>71595.12</v>
      </c>
    </row>
    <row r="270" spans="1:4" s="26" customFormat="1" ht="31.5" customHeight="1" hidden="1">
      <c r="A270" s="94"/>
      <c r="B270" s="78"/>
      <c r="C270" s="79"/>
      <c r="D270" s="48"/>
    </row>
    <row r="271" spans="1:4" s="26" customFormat="1" ht="30.75" customHeight="1" hidden="1">
      <c r="A271" s="94"/>
      <c r="B271" s="78"/>
      <c r="C271" s="79"/>
      <c r="D271" s="48"/>
    </row>
    <row r="272" spans="1:4" s="26" customFormat="1" ht="30.75" customHeight="1" hidden="1">
      <c r="A272" s="94"/>
      <c r="B272" s="78"/>
      <c r="C272" s="87"/>
      <c r="D272" s="48"/>
    </row>
    <row r="273" spans="1:4" s="26" customFormat="1" ht="36.75" customHeight="1" hidden="1">
      <c r="A273" s="94"/>
      <c r="B273" s="78"/>
      <c r="C273" s="87"/>
      <c r="D273" s="48"/>
    </row>
    <row r="274" spans="1:4" s="26" customFormat="1" ht="33.75" customHeight="1" hidden="1">
      <c r="A274" s="94"/>
      <c r="B274" s="78"/>
      <c r="C274" s="87"/>
      <c r="D274" s="48"/>
    </row>
    <row r="275" spans="1:4" s="26" customFormat="1" ht="33.75" customHeight="1" hidden="1">
      <c r="A275" s="94"/>
      <c r="B275" s="78"/>
      <c r="C275" s="87"/>
      <c r="D275" s="48"/>
    </row>
    <row r="276" spans="1:6" s="26" customFormat="1" ht="33" customHeight="1">
      <c r="A276" s="34"/>
      <c r="B276" s="88" t="s">
        <v>84</v>
      </c>
      <c r="C276" s="89"/>
      <c r="D276" s="36">
        <f>SUM(D269:D275)</f>
        <v>71595.12</v>
      </c>
      <c r="F276" s="28"/>
    </row>
    <row r="277" spans="1:8" s="26" customFormat="1" ht="27.75" customHeight="1">
      <c r="A277" s="21"/>
      <c r="B277" s="90" t="s">
        <v>19</v>
      </c>
      <c r="C277" s="91"/>
      <c r="D277" s="24">
        <f>D159+D16</f>
        <v>435319.79</v>
      </c>
      <c r="E277" s="27"/>
      <c r="F277" s="28"/>
      <c r="G277" s="28"/>
      <c r="H277" s="28"/>
    </row>
    <row r="278" spans="1:7" s="26" customFormat="1" ht="25.5" customHeight="1">
      <c r="A278" s="21"/>
      <c r="B278" s="92" t="s">
        <v>57</v>
      </c>
      <c r="C278" s="92"/>
      <c r="D278" s="24">
        <f>SUM(D279:E291)</f>
        <v>0</v>
      </c>
      <c r="E278" s="27"/>
      <c r="G278" s="28"/>
    </row>
    <row r="279" spans="1:7" s="26" customFormat="1" ht="36.75" customHeight="1" hidden="1">
      <c r="A279" s="34"/>
      <c r="B279" s="82"/>
      <c r="C279" s="77"/>
      <c r="D279" s="47"/>
      <c r="E279" s="27"/>
      <c r="G279" s="28"/>
    </row>
    <row r="280" spans="1:5" s="26" customFormat="1" ht="36.75" customHeight="1" hidden="1">
      <c r="A280" s="34"/>
      <c r="B280" s="80"/>
      <c r="C280" s="80"/>
      <c r="D280" s="29"/>
      <c r="E280" s="27"/>
    </row>
    <row r="281" spans="1:5" s="26" customFormat="1" ht="31.5" customHeight="1" hidden="1">
      <c r="A281" s="34"/>
      <c r="B281" s="80"/>
      <c r="C281" s="80"/>
      <c r="D281" s="29"/>
      <c r="E281" s="41"/>
    </row>
    <row r="282" spans="1:5" s="26" customFormat="1" ht="30" customHeight="1" hidden="1">
      <c r="A282" s="34"/>
      <c r="B282" s="80"/>
      <c r="C282" s="80"/>
      <c r="D282" s="29"/>
      <c r="E282" s="41"/>
    </row>
    <row r="283" spans="1:5" s="26" customFormat="1" ht="28.5" customHeight="1" hidden="1">
      <c r="A283" s="34"/>
      <c r="B283" s="80"/>
      <c r="C283" s="80"/>
      <c r="D283" s="29"/>
      <c r="E283" s="41"/>
    </row>
    <row r="284" spans="1:5" s="26" customFormat="1" ht="32.25" customHeight="1" hidden="1">
      <c r="A284" s="34"/>
      <c r="B284" s="85"/>
      <c r="C284" s="86"/>
      <c r="D284" s="29"/>
      <c r="E284" s="41"/>
    </row>
    <row r="285" spans="1:5" s="26" customFormat="1" ht="43.5" customHeight="1" hidden="1">
      <c r="A285" s="34"/>
      <c r="B285" s="80"/>
      <c r="C285" s="80"/>
      <c r="D285" s="29"/>
      <c r="E285" s="41"/>
    </row>
    <row r="286" spans="1:5" s="26" customFormat="1" ht="45" customHeight="1" hidden="1">
      <c r="A286" s="45"/>
      <c r="B286" s="78"/>
      <c r="C286" s="79"/>
      <c r="D286" s="29"/>
      <c r="E286" s="41"/>
    </row>
    <row r="287" spans="1:5" s="26" customFormat="1" ht="23.25" customHeight="1" hidden="1">
      <c r="A287" s="45"/>
      <c r="B287" s="80"/>
      <c r="C287" s="80"/>
      <c r="D287" s="29"/>
      <c r="E287" s="41"/>
    </row>
    <row r="288" spans="1:4" s="26" customFormat="1" ht="25.5" customHeight="1" hidden="1">
      <c r="A288" s="44"/>
      <c r="B288" s="80"/>
      <c r="C288" s="80"/>
      <c r="D288" s="29"/>
    </row>
    <row r="289" spans="1:4" s="26" customFormat="1" ht="20.25" customHeight="1" hidden="1">
      <c r="A289" s="93"/>
      <c r="B289" s="78"/>
      <c r="C289" s="79"/>
      <c r="D289" s="29"/>
    </row>
    <row r="290" spans="1:4" s="26" customFormat="1" ht="29.25" customHeight="1" hidden="1">
      <c r="A290" s="95"/>
      <c r="B290" s="80"/>
      <c r="C290" s="80"/>
      <c r="D290" s="29"/>
    </row>
    <row r="291" spans="1:4" s="26" customFormat="1" ht="9" customHeight="1" hidden="1">
      <c r="A291" s="34"/>
      <c r="B291" s="80"/>
      <c r="C291" s="80"/>
      <c r="D291" s="29"/>
    </row>
    <row r="292" spans="1:7" s="26" customFormat="1" ht="27" customHeight="1">
      <c r="A292" s="34" t="s">
        <v>26</v>
      </c>
      <c r="B292" s="81" t="s">
        <v>86</v>
      </c>
      <c r="C292" s="81"/>
      <c r="D292" s="24">
        <f>D277+D278</f>
        <v>435319.79</v>
      </c>
      <c r="F292" s="28"/>
      <c r="G292" s="28"/>
    </row>
    <row r="293" spans="1:4" s="26" customFormat="1" ht="36" customHeight="1" hidden="1">
      <c r="A293" s="34"/>
      <c r="B293" s="82"/>
      <c r="C293" s="77"/>
      <c r="D293" s="21"/>
    </row>
    <row r="294" spans="1:4" s="26" customFormat="1" ht="20.25" customHeight="1" hidden="1">
      <c r="A294" s="34"/>
      <c r="B294" s="80"/>
      <c r="C294" s="80"/>
      <c r="D294" s="29"/>
    </row>
    <row r="295" spans="1:4" s="40" customFormat="1" ht="25.5" customHeight="1">
      <c r="A295" s="38"/>
      <c r="B295" s="83" t="s">
        <v>88</v>
      </c>
      <c r="C295" s="84"/>
      <c r="D295" s="39">
        <f>D14-D277-D278</f>
        <v>147714735.57</v>
      </c>
    </row>
    <row r="296" spans="2:3" s="26" customFormat="1" ht="34.5" customHeight="1" hidden="1">
      <c r="B296" s="75"/>
      <c r="C296" s="75"/>
    </row>
    <row r="297" spans="1:5" s="26" customFormat="1" ht="32.25" customHeight="1">
      <c r="A297" s="34"/>
      <c r="B297" s="76" t="s">
        <v>81</v>
      </c>
      <c r="C297" s="77"/>
      <c r="D297" s="24">
        <f>SUM(D298:D300)</f>
        <v>123400</v>
      </c>
      <c r="E297" s="27"/>
    </row>
    <row r="298" spans="1:5" s="26" customFormat="1" ht="41.25" customHeight="1">
      <c r="A298" s="34" t="s">
        <v>60</v>
      </c>
      <c r="B298" s="78" t="s">
        <v>131</v>
      </c>
      <c r="C298" s="79"/>
      <c r="D298" s="29">
        <v>123400</v>
      </c>
      <c r="E298" s="28"/>
    </row>
    <row r="299" spans="1:8" s="30" customFormat="1" ht="47.25" customHeight="1" hidden="1">
      <c r="A299" s="44"/>
      <c r="B299" s="78"/>
      <c r="C299" s="79"/>
      <c r="D299" s="29"/>
      <c r="F299" s="22"/>
      <c r="G299" s="22"/>
      <c r="H299" s="22"/>
    </row>
    <row r="300" spans="1:4" ht="48.75" customHeight="1" hidden="1">
      <c r="A300" s="21"/>
      <c r="B300" s="78"/>
      <c r="C300" s="79"/>
      <c r="D300" s="29"/>
    </row>
    <row r="301" spans="1:8" s="30" customFormat="1" ht="36" customHeight="1" hidden="1">
      <c r="A301" s="50"/>
      <c r="B301" s="80"/>
      <c r="C301" s="80"/>
      <c r="D301" s="51"/>
      <c r="F301" s="22"/>
      <c r="G301" s="22"/>
      <c r="H301" s="22"/>
    </row>
    <row r="302" spans="1:8" s="30" customFormat="1" ht="18.75" hidden="1">
      <c r="A302" s="22"/>
      <c r="B302" s="22"/>
      <c r="C302" s="22"/>
      <c r="D302" s="31"/>
      <c r="F302" s="22"/>
      <c r="G302" s="22"/>
      <c r="H302" s="22"/>
    </row>
    <row r="303" ht="18.75" hidden="1"/>
    <row r="304" ht="18.75" hidden="1"/>
    <row r="305" ht="18.75" hidden="1"/>
    <row r="306" ht="18.75" hidden="1"/>
  </sheetData>
  <sheetProtection password="CE3A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4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3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65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5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6:C296"/>
    <mergeCell ref="B286:C286"/>
    <mergeCell ref="B287:C287"/>
    <mergeCell ref="B288:C288"/>
    <mergeCell ref="A289:A290"/>
    <mergeCell ref="B289:C289"/>
    <mergeCell ref="B290:C290"/>
    <mergeCell ref="B297:C297"/>
    <mergeCell ref="B298:C298"/>
    <mergeCell ref="B299:C299"/>
    <mergeCell ref="B300:C300"/>
    <mergeCell ref="B301:C301"/>
    <mergeCell ref="B291:C291"/>
    <mergeCell ref="B292:C292"/>
    <mergeCell ref="B293:C293"/>
    <mergeCell ref="B294:C294"/>
    <mergeCell ref="B295:C295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2023-04-26T07:50:37Z</dcterms:modified>
  <cp:category/>
  <cp:version/>
  <cp:contentType/>
  <cp:contentStatus/>
</cp:coreProperties>
</file>