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'Лист3'!$A$1:$K$64</definedName>
  </definedNames>
  <calcPr fullCalcOnLoad="1"/>
</workbook>
</file>

<file path=xl/sharedStrings.xml><?xml version="1.0" encoding="utf-8"?>
<sst xmlns="http://schemas.openxmlformats.org/spreadsheetml/2006/main" count="95" uniqueCount="85">
  <si>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</si>
  <si>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</si>
  <si>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</si>
  <si>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</si>
  <si>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</si>
  <si>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</si>
  <si>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</si>
  <si>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</si>
  <si>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</si>
  <si>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</si>
  <si>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</si>
  <si>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</si>
  <si>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</si>
  <si>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</si>
  <si>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</si>
  <si>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</si>
  <si>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</si>
  <si>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</si>
  <si>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</si>
  <si>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</si>
  <si>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</si>
  <si>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</si>
  <si>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</si>
  <si>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</si>
  <si>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</si>
  <si>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</si>
  <si>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</si>
  <si>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</si>
  <si>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</si>
  <si>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</si>
  <si>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</si>
  <si>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</si>
  <si>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</si>
  <si>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</si>
  <si>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</si>
  <si>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</si>
  <si>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</si>
  <si>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</si>
  <si>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</si>
  <si>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</si>
  <si>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</si>
  <si>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</si>
  <si>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</si>
  <si>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</si>
  <si>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</si>
  <si>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</si>
  <si>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</si>
  <si>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</si>
  <si>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</si>
  <si>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</si>
  <si>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</si>
  <si>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</si>
  <si>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</si>
  <si>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</si>
  <si>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</si>
  <si>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</si>
  <si>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</si>
  <si>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</si>
  <si>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</si>
  <si>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</si>
  <si>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</si>
  <si>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</si>
  <si>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</si>
  <si>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</si>
  <si>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</si>
  <si>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</si>
  <si>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</si>
  <si>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</si>
  <si>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</si>
  <si>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</si>
  <si>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</si>
  <si>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</si>
  <si>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</si>
  <si>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</si>
  <si>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</si>
  <si>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</si>
  <si>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</si>
  <si>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</si>
  <si>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</si>
  <si>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</si>
  <si>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r>
      <t>2021 року в</t>
    </r>
    <r>
      <rPr>
        <sz val="16"/>
        <rFont val="Arial Cyr"/>
        <family val="0"/>
      </rPr>
      <t xml:space="preserve"> умовах 2022р</t>
    </r>
  </si>
  <si>
    <t>за 7 місяців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</si>
  <si>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</si>
  <si>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</si>
  <si>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Інформація про виконання доходної частини бюджету  Ніжинської міської територіальної громади за 7 місяців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</si>
</sst>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1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9"/>
      <c r="L1" s="9"/>
      <c r="M1" s="9"/>
      <c r="N1" s="9"/>
    </row>
    <row r="2" spans="1:14" ht="30.75" customHeight="1">
      <c r="A2" s="90" t="s">
        <v>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0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3" t="s">
        <v>57</v>
      </c>
      <c r="I4" s="84"/>
      <c r="J4" s="48" t="s">
        <v>31</v>
      </c>
      <c r="K4" s="49" t="s">
        <v>37</v>
      </c>
    </row>
    <row r="5" spans="1:11" ht="21.75" customHeight="1">
      <c r="A5" s="81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5"/>
      <c r="I5" s="86"/>
      <c r="J5" s="52" t="s">
        <v>18</v>
      </c>
      <c r="K5" s="53" t="s">
        <v>38</v>
      </c>
    </row>
    <row r="6" spans="1:11" ht="22.5" customHeight="1">
      <c r="A6" s="81"/>
      <c r="B6" s="27" t="s">
        <v>75</v>
      </c>
      <c r="C6" s="38" t="s">
        <v>81</v>
      </c>
      <c r="D6" s="27" t="s">
        <v>75</v>
      </c>
      <c r="E6" s="27" t="s">
        <v>81</v>
      </c>
      <c r="F6" s="77" t="s">
        <v>81</v>
      </c>
      <c r="G6" s="50" t="s">
        <v>41</v>
      </c>
      <c r="H6" s="87"/>
      <c r="I6" s="88"/>
      <c r="J6" s="52" t="s">
        <v>29</v>
      </c>
      <c r="K6" s="53" t="s">
        <v>78</v>
      </c>
    </row>
    <row r="7" spans="1:11" ht="54" customHeight="1">
      <c r="A7" s="82"/>
      <c r="B7" s="28" t="s">
        <v>40</v>
      </c>
      <c r="C7" s="38" t="s">
        <v>80</v>
      </c>
      <c r="D7" s="28" t="s">
        <v>21</v>
      </c>
      <c r="E7" s="28" t="s">
        <v>76</v>
      </c>
      <c r="F7" s="78" t="s">
        <v>76</v>
      </c>
      <c r="G7" s="54" t="s">
        <v>42</v>
      </c>
      <c r="H7" s="55" t="s">
        <v>58</v>
      </c>
      <c r="I7" s="56" t="s">
        <v>55</v>
      </c>
      <c r="J7" s="51" t="s">
        <v>77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6.25" customHeight="1">
      <c r="A10" s="17" t="s">
        <v>69</v>
      </c>
      <c r="B10" s="31">
        <v>295637700</v>
      </c>
      <c r="C10" s="41">
        <v>137091714.65</v>
      </c>
      <c r="D10" s="41">
        <v>314232600</v>
      </c>
      <c r="E10" s="41">
        <v>191050100</v>
      </c>
      <c r="F10" s="41">
        <v>208207735.03</v>
      </c>
      <c r="G10" s="41">
        <f aca="true" t="shared" si="0" ref="G10:G50">F10-B10</f>
        <v>-87429964.97</v>
      </c>
      <c r="H10" s="41">
        <f>F10-E10</f>
        <v>17157635.03</v>
      </c>
      <c r="I10" s="60">
        <f>IF(E10=0,0,F10/E10*100)</f>
        <v>108.98069931918381</v>
      </c>
      <c r="J10" s="61">
        <f aca="true" t="shared" si="1" ref="J10:J50">F10-C10</f>
        <v>71116020.38</v>
      </c>
      <c r="K10" s="62">
        <f aca="true" t="shared" si="2" ref="K10:K50">D10-B10</f>
        <v>18594900</v>
      </c>
    </row>
    <row r="11" spans="1:11" ht="26.25" customHeight="1">
      <c r="A11" s="17" t="s">
        <v>5</v>
      </c>
      <c r="B11" s="31">
        <v>538000</v>
      </c>
      <c r="C11" s="41">
        <v>253289.88</v>
      </c>
      <c r="D11" s="41">
        <v>538000</v>
      </c>
      <c r="E11" s="41">
        <v>313900</v>
      </c>
      <c r="F11" s="41">
        <v>204809.17</v>
      </c>
      <c r="G11" s="41">
        <f t="shared" si="0"/>
        <v>-333190.82999999996</v>
      </c>
      <c r="H11" s="41">
        <f aca="true" t="shared" si="3" ref="H11:H38">F11-E11</f>
        <v>-109090.82999999999</v>
      </c>
      <c r="I11" s="60">
        <f aca="true" t="shared" si="4" ref="I11:I30">IF(E11=0,0,F11/E11*100)</f>
        <v>65.24662949984071</v>
      </c>
      <c r="J11" s="61">
        <f t="shared" si="1"/>
        <v>-48480.70999999999</v>
      </c>
      <c r="K11" s="62">
        <f t="shared" si="2"/>
        <v>0</v>
      </c>
    </row>
    <row r="12" spans="1:11" ht="91.5" customHeight="1">
      <c r="A12" s="20" t="s">
        <v>49</v>
      </c>
      <c r="B12" s="32">
        <v>2600</v>
      </c>
      <c r="C12" s="41">
        <v>593.33</v>
      </c>
      <c r="D12" s="41">
        <v>2600</v>
      </c>
      <c r="E12" s="41">
        <v>1500</v>
      </c>
      <c r="F12" s="41">
        <v>5.25</v>
      </c>
      <c r="G12" s="41">
        <f t="shared" si="0"/>
        <v>-2594.75</v>
      </c>
      <c r="H12" s="41">
        <f t="shared" si="3"/>
        <v>-1494.75</v>
      </c>
      <c r="I12" s="60">
        <f t="shared" si="4"/>
        <v>0.35000000000000003</v>
      </c>
      <c r="J12" s="61">
        <f t="shared" si="1"/>
        <v>-588.08</v>
      </c>
      <c r="K12" s="62">
        <f t="shared" si="2"/>
        <v>0</v>
      </c>
    </row>
    <row r="13" spans="1:11" ht="68.25" customHeight="1">
      <c r="A13" s="20" t="s">
        <v>64</v>
      </c>
      <c r="B13" s="32">
        <v>63600</v>
      </c>
      <c r="C13" s="41">
        <v>33034.39</v>
      </c>
      <c r="D13" s="41">
        <v>63600</v>
      </c>
      <c r="E13" s="41">
        <v>37100</v>
      </c>
      <c r="F13" s="41">
        <v>33856.61</v>
      </c>
      <c r="G13" s="41">
        <f t="shared" si="0"/>
        <v>-29743.39</v>
      </c>
      <c r="H13" s="41">
        <f t="shared" si="3"/>
        <v>-3243.3899999999994</v>
      </c>
      <c r="I13" s="60">
        <f t="shared" si="4"/>
        <v>91.2577088948787</v>
      </c>
      <c r="J13" s="61">
        <f t="shared" si="1"/>
        <v>822.2200000000012</v>
      </c>
      <c r="K13" s="62">
        <f t="shared" si="2"/>
        <v>0</v>
      </c>
    </row>
    <row r="14" spans="1:11" ht="48" customHeight="1">
      <c r="A14" s="20" t="s">
        <v>35</v>
      </c>
      <c r="B14" s="32">
        <v>3495900</v>
      </c>
      <c r="C14" s="41">
        <v>1645938.59</v>
      </c>
      <c r="D14" s="41">
        <v>3495900</v>
      </c>
      <c r="E14" s="41">
        <v>2039300</v>
      </c>
      <c r="F14" s="41">
        <v>505757.73</v>
      </c>
      <c r="G14" s="41">
        <f t="shared" si="0"/>
        <v>-2990142.27</v>
      </c>
      <c r="H14" s="41">
        <f t="shared" si="3"/>
        <v>-1533542.27</v>
      </c>
      <c r="I14" s="60">
        <f t="shared" si="4"/>
        <v>24.80055558279802</v>
      </c>
      <c r="J14" s="61">
        <f t="shared" si="1"/>
        <v>-1140180.86</v>
      </c>
      <c r="K14" s="62">
        <f t="shared" si="2"/>
        <v>0</v>
      </c>
    </row>
    <row r="15" spans="1:11" ht="48" customHeight="1">
      <c r="A15" s="20" t="s">
        <v>36</v>
      </c>
      <c r="B15" s="32">
        <v>11872900</v>
      </c>
      <c r="C15" s="41">
        <v>5589919.02</v>
      </c>
      <c r="D15" s="41">
        <v>11872900</v>
      </c>
      <c r="E15" s="41">
        <v>6925800</v>
      </c>
      <c r="F15" s="41">
        <v>1712912.17</v>
      </c>
      <c r="G15" s="41">
        <f t="shared" si="0"/>
        <v>-10159987.83</v>
      </c>
      <c r="H15" s="41">
        <f t="shared" si="3"/>
        <v>-5212887.83</v>
      </c>
      <c r="I15" s="60">
        <f t="shared" si="4"/>
        <v>24.732336625371797</v>
      </c>
      <c r="J15" s="61">
        <f t="shared" si="1"/>
        <v>-3877006.8499999996</v>
      </c>
      <c r="K15" s="62">
        <f t="shared" si="2"/>
        <v>0</v>
      </c>
    </row>
    <row r="16" spans="1:11" ht="117.75" customHeight="1">
      <c r="A16" s="20" t="s">
        <v>83</v>
      </c>
      <c r="B16" s="33"/>
      <c r="C16" s="41"/>
      <c r="D16" s="41"/>
      <c r="E16" s="41"/>
      <c r="F16" s="41">
        <v>1312655.1</v>
      </c>
      <c r="G16" s="41">
        <f>F16-B16</f>
        <v>1312655.1</v>
      </c>
      <c r="H16" s="41">
        <f>F16-E16</f>
        <v>1312655.1</v>
      </c>
      <c r="I16" s="60">
        <f>IF(E16=0,0,F16/E16*100)</f>
        <v>0</v>
      </c>
      <c r="J16" s="61">
        <f>F16-C16</f>
        <v>1312655.1</v>
      </c>
      <c r="K16" s="62">
        <f>D16-B16</f>
        <v>0</v>
      </c>
    </row>
    <row r="17" spans="1:11" ht="98.25" customHeight="1">
      <c r="A17" s="22" t="s">
        <v>82</v>
      </c>
      <c r="B17" s="33">
        <v>12962300</v>
      </c>
      <c r="C17" s="41">
        <v>6817538.17</v>
      </c>
      <c r="D17" s="41">
        <v>12962300</v>
      </c>
      <c r="E17" s="41">
        <v>7561400</v>
      </c>
      <c r="F17" s="41">
        <v>6588018.36</v>
      </c>
      <c r="G17" s="41">
        <f t="shared" si="0"/>
        <v>-6374281.64</v>
      </c>
      <c r="H17" s="41">
        <f t="shared" si="3"/>
        <v>-973381.6399999997</v>
      </c>
      <c r="I17" s="60">
        <f t="shared" si="4"/>
        <v>87.12696537678208</v>
      </c>
      <c r="J17" s="61">
        <f t="shared" si="1"/>
        <v>-229519.8099999996</v>
      </c>
      <c r="K17" s="62">
        <f t="shared" si="2"/>
        <v>0</v>
      </c>
    </row>
    <row r="18" spans="1:11" ht="45.75" customHeight="1">
      <c r="A18" s="23" t="s">
        <v>28</v>
      </c>
      <c r="B18" s="33">
        <v>0</v>
      </c>
      <c r="C18" s="41">
        <v>1177890.95</v>
      </c>
      <c r="D18" s="41">
        <v>226000</v>
      </c>
      <c r="E18" s="41">
        <v>226000</v>
      </c>
      <c r="F18" s="41">
        <v>246235.64</v>
      </c>
      <c r="G18" s="41">
        <f t="shared" si="0"/>
        <v>246235.64</v>
      </c>
      <c r="H18" s="41">
        <f t="shared" si="3"/>
        <v>20235.640000000014</v>
      </c>
      <c r="I18" s="60">
        <f t="shared" si="4"/>
        <v>108.95382300884957</v>
      </c>
      <c r="J18" s="61">
        <f t="shared" si="1"/>
        <v>-931655.3099999999</v>
      </c>
      <c r="K18" s="62">
        <f t="shared" si="2"/>
        <v>226000</v>
      </c>
    </row>
    <row r="19" spans="1:11" ht="71.25" customHeight="1">
      <c r="A19" s="23" t="s">
        <v>68</v>
      </c>
      <c r="B19" s="33">
        <v>0</v>
      </c>
      <c r="C19" s="41">
        <v>2594</v>
      </c>
      <c r="D19" s="41">
        <v>0</v>
      </c>
      <c r="E19" s="41">
        <v>0</v>
      </c>
      <c r="F19" s="41">
        <v>975.8</v>
      </c>
      <c r="G19" s="41">
        <f t="shared" si="0"/>
        <v>975.8</v>
      </c>
      <c r="H19" s="41">
        <f t="shared" si="3"/>
        <v>975.8</v>
      </c>
      <c r="I19" s="60">
        <f t="shared" si="4"/>
        <v>0</v>
      </c>
      <c r="J19" s="61">
        <f t="shared" si="1"/>
        <v>-1618.2</v>
      </c>
      <c r="K19" s="62">
        <f t="shared" si="2"/>
        <v>0</v>
      </c>
    </row>
    <row r="20" spans="1:11" ht="27" customHeight="1">
      <c r="A20" s="17" t="s">
        <v>14</v>
      </c>
      <c r="B20" s="31">
        <v>179600</v>
      </c>
      <c r="C20" s="41">
        <v>297352.1</v>
      </c>
      <c r="D20" s="41">
        <v>179600</v>
      </c>
      <c r="E20" s="41">
        <v>104800</v>
      </c>
      <c r="F20" s="41">
        <v>231501.79</v>
      </c>
      <c r="G20" s="41">
        <f t="shared" si="0"/>
        <v>51901.79000000001</v>
      </c>
      <c r="H20" s="41">
        <f t="shared" si="3"/>
        <v>126701.79000000001</v>
      </c>
      <c r="I20" s="60">
        <f t="shared" si="4"/>
        <v>220.8986545801527</v>
      </c>
      <c r="J20" s="61">
        <f t="shared" si="1"/>
        <v>-65850.30999999997</v>
      </c>
      <c r="K20" s="62">
        <f t="shared" si="2"/>
        <v>0</v>
      </c>
    </row>
    <row r="21" spans="1:11" ht="69" customHeight="1">
      <c r="A21" s="15" t="s">
        <v>50</v>
      </c>
      <c r="B21" s="31">
        <v>0</v>
      </c>
      <c r="C21" s="41">
        <v>68006.77</v>
      </c>
      <c r="D21" s="41">
        <v>0</v>
      </c>
      <c r="E21" s="41">
        <v>0</v>
      </c>
      <c r="F21" s="41">
        <v>0</v>
      </c>
      <c r="G21" s="41">
        <f t="shared" si="0"/>
        <v>0</v>
      </c>
      <c r="H21" s="41">
        <f t="shared" si="3"/>
        <v>0</v>
      </c>
      <c r="I21" s="60">
        <f t="shared" si="4"/>
        <v>0</v>
      </c>
      <c r="J21" s="61">
        <f t="shared" si="1"/>
        <v>-68006.77</v>
      </c>
      <c r="K21" s="62">
        <f t="shared" si="2"/>
        <v>0</v>
      </c>
    </row>
    <row r="22" spans="1:11" ht="50.25" customHeight="1">
      <c r="A22" s="20" t="s">
        <v>19</v>
      </c>
      <c r="B22" s="33">
        <v>171800</v>
      </c>
      <c r="C22" s="41">
        <v>95301</v>
      </c>
      <c r="D22" s="41">
        <v>171800</v>
      </c>
      <c r="E22" s="41">
        <v>100200</v>
      </c>
      <c r="F22" s="41">
        <v>43820</v>
      </c>
      <c r="G22" s="41">
        <f t="shared" si="0"/>
        <v>-127980</v>
      </c>
      <c r="H22" s="41">
        <f t="shared" si="3"/>
        <v>-56380</v>
      </c>
      <c r="I22" s="60">
        <f t="shared" si="4"/>
        <v>43.73253493013972</v>
      </c>
      <c r="J22" s="61">
        <f t="shared" si="1"/>
        <v>-51481</v>
      </c>
      <c r="K22" s="62">
        <f t="shared" si="2"/>
        <v>0</v>
      </c>
    </row>
    <row r="23" spans="1:12" ht="25.5" customHeight="1">
      <c r="A23" s="15" t="s">
        <v>12</v>
      </c>
      <c r="B23" s="31">
        <v>2806600</v>
      </c>
      <c r="C23" s="41">
        <v>1681539.6</v>
      </c>
      <c r="D23" s="41">
        <v>2806600</v>
      </c>
      <c r="E23" s="41">
        <v>1637200</v>
      </c>
      <c r="F23" s="41">
        <v>1598683.16</v>
      </c>
      <c r="G23" s="41">
        <f t="shared" si="0"/>
        <v>-1207916.84</v>
      </c>
      <c r="H23" s="41">
        <f t="shared" si="3"/>
        <v>-38516.840000000084</v>
      </c>
      <c r="I23" s="60">
        <f t="shared" si="4"/>
        <v>97.64739555338382</v>
      </c>
      <c r="J23" s="61">
        <f t="shared" si="1"/>
        <v>-82856.44000000018</v>
      </c>
      <c r="K23" s="62">
        <f t="shared" si="2"/>
        <v>0</v>
      </c>
      <c r="L23" s="5"/>
    </row>
    <row r="24" spans="1:11" ht="48" customHeight="1">
      <c r="A24" s="15" t="s">
        <v>20</v>
      </c>
      <c r="B24" s="34">
        <v>409800</v>
      </c>
      <c r="C24" s="41">
        <v>188115.5</v>
      </c>
      <c r="D24" s="41">
        <v>409800</v>
      </c>
      <c r="E24" s="41">
        <v>239000</v>
      </c>
      <c r="F24" s="41">
        <v>52192</v>
      </c>
      <c r="G24" s="41">
        <f t="shared" si="0"/>
        <v>-357608</v>
      </c>
      <c r="H24" s="41">
        <f t="shared" si="3"/>
        <v>-186808</v>
      </c>
      <c r="I24" s="60">
        <f t="shared" si="4"/>
        <v>21.83765690376569</v>
      </c>
      <c r="J24" s="61">
        <f t="shared" si="1"/>
        <v>-135923.5</v>
      </c>
      <c r="K24" s="62">
        <f t="shared" si="2"/>
        <v>0</v>
      </c>
    </row>
    <row r="25" spans="1:11" ht="121.5" customHeight="1">
      <c r="A25" s="24" t="s">
        <v>67</v>
      </c>
      <c r="B25" s="34">
        <v>0</v>
      </c>
      <c r="C25" s="41">
        <v>1140</v>
      </c>
      <c r="D25" s="41">
        <v>0</v>
      </c>
      <c r="E25" s="41">
        <v>0</v>
      </c>
      <c r="F25" s="41">
        <v>3720</v>
      </c>
      <c r="G25" s="41">
        <f t="shared" si="0"/>
        <v>3720</v>
      </c>
      <c r="H25" s="41">
        <f t="shared" si="3"/>
        <v>3720</v>
      </c>
      <c r="I25" s="60">
        <f t="shared" si="4"/>
        <v>0</v>
      </c>
      <c r="J25" s="61">
        <f t="shared" si="1"/>
        <v>2580</v>
      </c>
      <c r="K25" s="62">
        <f t="shared" si="2"/>
        <v>0</v>
      </c>
    </row>
    <row r="26" spans="1:13" ht="68.25" customHeight="1">
      <c r="A26" s="15" t="s">
        <v>56</v>
      </c>
      <c r="B26" s="31">
        <v>1500000</v>
      </c>
      <c r="C26" s="41">
        <v>1756267.41</v>
      </c>
      <c r="D26" s="41">
        <v>1625000</v>
      </c>
      <c r="E26" s="41">
        <v>1000000</v>
      </c>
      <c r="F26" s="41">
        <v>1653498.92</v>
      </c>
      <c r="G26" s="41">
        <f t="shared" si="0"/>
        <v>153498.91999999993</v>
      </c>
      <c r="H26" s="41">
        <f t="shared" si="3"/>
        <v>653498.9199999999</v>
      </c>
      <c r="I26" s="60">
        <f t="shared" si="4"/>
        <v>165.34989199999998</v>
      </c>
      <c r="J26" s="61">
        <f t="shared" si="1"/>
        <v>-102768.48999999999</v>
      </c>
      <c r="K26" s="62">
        <f t="shared" si="2"/>
        <v>125000</v>
      </c>
      <c r="L26" s="5"/>
      <c r="M26" s="5"/>
    </row>
    <row r="27" spans="1:13" ht="26.25" customHeight="1">
      <c r="A27" s="19" t="s">
        <v>11</v>
      </c>
      <c r="B27" s="32">
        <v>73600</v>
      </c>
      <c r="C27" s="41">
        <v>41860.59</v>
      </c>
      <c r="D27" s="41">
        <v>73600</v>
      </c>
      <c r="E27" s="41">
        <v>43000</v>
      </c>
      <c r="F27" s="41">
        <v>16897.68</v>
      </c>
      <c r="G27" s="41">
        <f t="shared" si="0"/>
        <v>-56702.32</v>
      </c>
      <c r="H27" s="41">
        <f t="shared" si="3"/>
        <v>-26102.32</v>
      </c>
      <c r="I27" s="60">
        <f t="shared" si="4"/>
        <v>39.29693023255814</v>
      </c>
      <c r="J27" s="61">
        <f t="shared" si="1"/>
        <v>-24962.909999999996</v>
      </c>
      <c r="K27" s="62">
        <f t="shared" si="2"/>
        <v>0</v>
      </c>
      <c r="L27" s="5"/>
      <c r="M27" s="5"/>
    </row>
    <row r="28" spans="1:13" ht="26.25" customHeight="1">
      <c r="A28" s="17" t="s">
        <v>3</v>
      </c>
      <c r="B28" s="31">
        <v>1467500</v>
      </c>
      <c r="C28" s="41">
        <v>884431.59</v>
      </c>
      <c r="D28" s="41">
        <v>1467500</v>
      </c>
      <c r="E28" s="41">
        <v>856000</v>
      </c>
      <c r="F28" s="41">
        <v>1149755.14</v>
      </c>
      <c r="G28" s="41">
        <f t="shared" si="0"/>
        <v>-317744.8600000001</v>
      </c>
      <c r="H28" s="41">
        <f t="shared" si="3"/>
        <v>293755.1399999999</v>
      </c>
      <c r="I28" s="60">
        <f t="shared" si="4"/>
        <v>134.31718925233645</v>
      </c>
      <c r="J28" s="61">
        <f t="shared" si="1"/>
        <v>265323.54999999993</v>
      </c>
      <c r="K28" s="62">
        <f t="shared" si="2"/>
        <v>0</v>
      </c>
      <c r="L28" s="5"/>
      <c r="M28" s="5"/>
    </row>
    <row r="29" spans="1:13" ht="121.5" customHeight="1">
      <c r="A29" s="44" t="s">
        <v>79</v>
      </c>
      <c r="B29" s="31">
        <v>0</v>
      </c>
      <c r="C29" s="41">
        <v>161208.4</v>
      </c>
      <c r="D29" s="41">
        <v>235000</v>
      </c>
      <c r="E29" s="41">
        <v>235000</v>
      </c>
      <c r="F29" s="41">
        <v>245432.06</v>
      </c>
      <c r="G29" s="41">
        <f t="shared" si="0"/>
        <v>245432.06</v>
      </c>
      <c r="H29" s="41">
        <f t="shared" si="3"/>
        <v>10432.059999999998</v>
      </c>
      <c r="I29" s="60">
        <f t="shared" si="4"/>
        <v>104.4391744680851</v>
      </c>
      <c r="J29" s="61">
        <f t="shared" si="1"/>
        <v>84223.66</v>
      </c>
      <c r="K29" s="62">
        <f t="shared" si="2"/>
        <v>235000</v>
      </c>
      <c r="L29" s="5"/>
      <c r="M29" s="5"/>
    </row>
    <row r="30" spans="1:13" ht="0.75" customHeight="1" hidden="1">
      <c r="A30" s="17" t="s">
        <v>4</v>
      </c>
      <c r="B30" s="31">
        <v>0</v>
      </c>
      <c r="C30" s="41">
        <v>0</v>
      </c>
      <c r="D30" s="41">
        <v>0</v>
      </c>
      <c r="E30" s="41">
        <v>0</v>
      </c>
      <c r="F30" s="41">
        <v>0</v>
      </c>
      <c r="G30" s="41">
        <f t="shared" si="0"/>
        <v>0</v>
      </c>
      <c r="H30" s="41">
        <f t="shared" si="3"/>
        <v>0</v>
      </c>
      <c r="I30" s="60">
        <f t="shared" si="4"/>
        <v>0</v>
      </c>
      <c r="J30" s="61">
        <f t="shared" si="1"/>
        <v>0</v>
      </c>
      <c r="K30" s="62">
        <f t="shared" si="2"/>
        <v>0</v>
      </c>
      <c r="L30" s="5"/>
      <c r="M30" s="5"/>
    </row>
    <row r="31" spans="1:13" ht="24.75" customHeight="1">
      <c r="A31" s="11" t="s">
        <v>16</v>
      </c>
      <c r="B31" s="35">
        <f>B32+B36+B37+B38</f>
        <v>107881200</v>
      </c>
      <c r="C31" s="35">
        <f>C32+C36+C37+C38</f>
        <v>87591437.34</v>
      </c>
      <c r="D31" s="35">
        <f>D32+D36+D37+D38</f>
        <v>114380650</v>
      </c>
      <c r="E31" s="35">
        <f>E32+E36+E37+E38</f>
        <v>69430150</v>
      </c>
      <c r="F31" s="35">
        <f>F32+F36+F37+F38</f>
        <v>87825175.26</v>
      </c>
      <c r="G31" s="42">
        <f t="shared" si="0"/>
        <v>-20056024.739999995</v>
      </c>
      <c r="H31" s="42">
        <f t="shared" si="3"/>
        <v>18395025.260000005</v>
      </c>
      <c r="I31" s="63">
        <f aca="true" t="shared" si="5" ref="I31:I62">IF(E31=0,0,F31/E31*100)</f>
        <v>126.49428995904518</v>
      </c>
      <c r="J31" s="64">
        <f t="shared" si="1"/>
        <v>233737.9200000018</v>
      </c>
      <c r="K31" s="65">
        <f t="shared" si="2"/>
        <v>6499450</v>
      </c>
      <c r="L31" s="5"/>
      <c r="M31" s="5"/>
    </row>
    <row r="32" spans="1:13" ht="24" customHeight="1">
      <c r="A32" s="19" t="s">
        <v>25</v>
      </c>
      <c r="B32" s="32">
        <f>B33+B34+B35</f>
        <v>56182200</v>
      </c>
      <c r="C32" s="41">
        <f>C33+C34+C35</f>
        <v>59895861.5</v>
      </c>
      <c r="D32" s="41">
        <f>D33+D34+D35</f>
        <v>60672650</v>
      </c>
      <c r="E32" s="41">
        <f>E33+E34+E35</f>
        <v>37263450</v>
      </c>
      <c r="F32" s="41">
        <f>F33+F34+F35</f>
        <v>57516796.95</v>
      </c>
      <c r="G32" s="41">
        <f t="shared" si="0"/>
        <v>1334596.950000003</v>
      </c>
      <c r="H32" s="41">
        <f t="shared" si="3"/>
        <v>20253346.950000003</v>
      </c>
      <c r="I32" s="60">
        <f t="shared" si="5"/>
        <v>154.35177620429673</v>
      </c>
      <c r="J32" s="66">
        <f t="shared" si="1"/>
        <v>-2379064.549999997</v>
      </c>
      <c r="K32" s="62">
        <f t="shared" si="2"/>
        <v>4490450</v>
      </c>
      <c r="L32" s="5"/>
      <c r="M32" s="5"/>
    </row>
    <row r="33" spans="1:13" ht="48" customHeight="1">
      <c r="A33" s="20" t="s">
        <v>24</v>
      </c>
      <c r="B33" s="33">
        <v>9204000</v>
      </c>
      <c r="C33" s="41">
        <v>4985587.73</v>
      </c>
      <c r="D33" s="41">
        <v>9204000</v>
      </c>
      <c r="E33" s="41">
        <v>5369000</v>
      </c>
      <c r="F33" s="41">
        <v>3855614.68</v>
      </c>
      <c r="G33" s="41">
        <f t="shared" si="0"/>
        <v>-5348385.32</v>
      </c>
      <c r="H33" s="41">
        <f t="shared" si="3"/>
        <v>-1513385.3199999998</v>
      </c>
      <c r="I33" s="60">
        <f t="shared" si="5"/>
        <v>71.81252896256287</v>
      </c>
      <c r="J33" s="66">
        <f t="shared" si="1"/>
        <v>-1129973.0500000003</v>
      </c>
      <c r="K33" s="62">
        <f t="shared" si="2"/>
        <v>0</v>
      </c>
      <c r="L33" s="5"/>
      <c r="M33" s="5"/>
    </row>
    <row r="34" spans="1:13" ht="26.25" customHeight="1">
      <c r="A34" s="21" t="s">
        <v>13</v>
      </c>
      <c r="B34" s="32">
        <v>46853200</v>
      </c>
      <c r="C34" s="41">
        <v>54854023.77</v>
      </c>
      <c r="D34" s="41">
        <v>51343650</v>
      </c>
      <c r="E34" s="41">
        <v>31821450</v>
      </c>
      <c r="F34" s="41">
        <v>53619514.6</v>
      </c>
      <c r="G34" s="41">
        <f t="shared" si="0"/>
        <v>6766314.6000000015</v>
      </c>
      <c r="H34" s="41">
        <f t="shared" si="3"/>
        <v>21798064.6</v>
      </c>
      <c r="I34" s="60">
        <f t="shared" si="5"/>
        <v>168.50116698013446</v>
      </c>
      <c r="J34" s="66">
        <f t="shared" si="1"/>
        <v>-1234509.1700000018</v>
      </c>
      <c r="K34" s="62">
        <f t="shared" si="2"/>
        <v>4490450</v>
      </c>
      <c r="L34" s="5"/>
      <c r="M34" s="5"/>
    </row>
    <row r="35" spans="1:13" ht="26.25" customHeight="1">
      <c r="A35" s="21" t="s">
        <v>22</v>
      </c>
      <c r="B35" s="32">
        <v>125000</v>
      </c>
      <c r="C35" s="41">
        <v>56250</v>
      </c>
      <c r="D35" s="41">
        <v>125000</v>
      </c>
      <c r="E35" s="41">
        <v>73000</v>
      </c>
      <c r="F35" s="41">
        <v>41667.67</v>
      </c>
      <c r="G35" s="41">
        <f t="shared" si="0"/>
        <v>-83332.33</v>
      </c>
      <c r="H35" s="41">
        <f t="shared" si="3"/>
        <v>-31332.33</v>
      </c>
      <c r="I35" s="60">
        <f t="shared" si="5"/>
        <v>57.079</v>
      </c>
      <c r="J35" s="66">
        <f t="shared" si="1"/>
        <v>-14582.330000000002</v>
      </c>
      <c r="K35" s="62">
        <f t="shared" si="2"/>
        <v>0</v>
      </c>
      <c r="L35" s="5"/>
      <c r="M35" s="5"/>
    </row>
    <row r="36" spans="1:13" ht="26.25" customHeight="1">
      <c r="A36" s="19" t="s">
        <v>70</v>
      </c>
      <c r="B36" s="32">
        <v>150100</v>
      </c>
      <c r="C36" s="41">
        <v>70917.15</v>
      </c>
      <c r="D36" s="41">
        <v>150100</v>
      </c>
      <c r="E36" s="41">
        <v>87500</v>
      </c>
      <c r="F36" s="41">
        <v>0</v>
      </c>
      <c r="G36" s="41">
        <f t="shared" si="0"/>
        <v>-150100</v>
      </c>
      <c r="H36" s="41">
        <f t="shared" si="3"/>
        <v>-87500</v>
      </c>
      <c r="I36" s="60">
        <f t="shared" si="5"/>
        <v>0</v>
      </c>
      <c r="J36" s="66">
        <f t="shared" si="1"/>
        <v>-70917.15</v>
      </c>
      <c r="K36" s="62">
        <f t="shared" si="2"/>
        <v>0</v>
      </c>
      <c r="L36" s="5"/>
      <c r="M36" s="5"/>
    </row>
    <row r="37" spans="1:11" ht="26.25" customHeight="1">
      <c r="A37" s="19" t="s">
        <v>26</v>
      </c>
      <c r="B37" s="32">
        <v>101600</v>
      </c>
      <c r="C37" s="41">
        <v>58221</v>
      </c>
      <c r="D37" s="41">
        <v>101600</v>
      </c>
      <c r="E37" s="41">
        <v>59300</v>
      </c>
      <c r="F37" s="41">
        <v>37754.5</v>
      </c>
      <c r="G37" s="41">
        <f t="shared" si="0"/>
        <v>-63845.5</v>
      </c>
      <c r="H37" s="41">
        <f t="shared" si="3"/>
        <v>-21545.5</v>
      </c>
      <c r="I37" s="60">
        <f t="shared" si="5"/>
        <v>63.66694772344014</v>
      </c>
      <c r="J37" s="66">
        <f t="shared" si="1"/>
        <v>-20466.5</v>
      </c>
      <c r="K37" s="62">
        <f t="shared" si="2"/>
        <v>0</v>
      </c>
    </row>
    <row r="38" spans="1:11" ht="26.25" customHeight="1">
      <c r="A38" s="17" t="s">
        <v>27</v>
      </c>
      <c r="B38" s="31">
        <v>51447300</v>
      </c>
      <c r="C38" s="41">
        <v>27566437.69</v>
      </c>
      <c r="D38" s="41">
        <v>53456300</v>
      </c>
      <c r="E38" s="41">
        <v>32019900</v>
      </c>
      <c r="F38" s="41">
        <v>30270623.81</v>
      </c>
      <c r="G38" s="41">
        <f t="shared" si="0"/>
        <v>-21176676.19</v>
      </c>
      <c r="H38" s="41">
        <f t="shared" si="3"/>
        <v>-1749276.1900000013</v>
      </c>
      <c r="I38" s="60">
        <f t="shared" si="5"/>
        <v>94.53690926580033</v>
      </c>
      <c r="J38" s="66">
        <f t="shared" si="1"/>
        <v>2704186.1199999973</v>
      </c>
      <c r="K38" s="62">
        <f t="shared" si="2"/>
        <v>2009000</v>
      </c>
    </row>
    <row r="39" spans="1:11" ht="26.25" customHeight="1">
      <c r="A39" s="11" t="s">
        <v>73</v>
      </c>
      <c r="B39" s="35">
        <f>B10+B11+B12+B13+B14+B15+B16+B17+B18+B19+B20+B21+B22+B23+B24+B25+B26+B27+B28+B29+B30+B31</f>
        <v>439063100</v>
      </c>
      <c r="C39" s="35">
        <f>C10+C11+C12+C13+C14+C15+C16+C17+C18+C19+C20+C21+C22+C23+C24+C25+C26+C27+C28+C29+C30+C31</f>
        <v>245379173.28</v>
      </c>
      <c r="D39" s="35">
        <f>D10+D11+D12+D13+D14+D15+D16+D17+D18+D19+D20+D21+D22+D23+D24+D25+D26+D27+D28+D29+D30+D31</f>
        <v>464743450</v>
      </c>
      <c r="E39" s="35">
        <f>E10+E11+E12+E13+E14+E15+E16+E17+E18+E19+E20+E21+E22+E23+E24+E25+E26+E27+E28+E29+E30+E31</f>
        <v>281800450</v>
      </c>
      <c r="F39" s="35">
        <f>F10+F11+F12+F13+F14+F15+F16+F17+F18+F19+F20+F21+F22+F23+F24+F25+F26+F27+F28+F29+F30+F31</f>
        <v>311633636.86999995</v>
      </c>
      <c r="G39" s="42">
        <f t="shared" si="0"/>
        <v>-127429463.13000005</v>
      </c>
      <c r="H39" s="42">
        <f aca="true" t="shared" si="6" ref="H39:H62">F39-E39</f>
        <v>29833186.869999945</v>
      </c>
      <c r="I39" s="63">
        <f t="shared" si="5"/>
        <v>110.58663563880043</v>
      </c>
      <c r="J39" s="64">
        <f t="shared" si="1"/>
        <v>66254463.589999944</v>
      </c>
      <c r="K39" s="65">
        <f t="shared" si="2"/>
        <v>25680350</v>
      </c>
    </row>
    <row r="40" spans="1:11" ht="26.25" customHeight="1">
      <c r="A40" s="16" t="s">
        <v>54</v>
      </c>
      <c r="B40" s="35">
        <f aca="true" t="shared" si="7" ref="B40:G40">B41+B48+B49+B42</f>
        <v>135930840</v>
      </c>
      <c r="C40" s="35">
        <f t="shared" si="7"/>
        <v>87456746</v>
      </c>
      <c r="D40" s="35">
        <f>D41+D48+D49+D42</f>
        <v>124893978</v>
      </c>
      <c r="E40" s="35">
        <f t="shared" si="7"/>
        <v>83117318</v>
      </c>
      <c r="F40" s="35">
        <f t="shared" si="7"/>
        <v>83069068</v>
      </c>
      <c r="G40" s="35">
        <f t="shared" si="7"/>
        <v>-52861772</v>
      </c>
      <c r="H40" s="35">
        <f>F40-E40</f>
        <v>-48250</v>
      </c>
      <c r="I40" s="67">
        <f t="shared" si="5"/>
        <v>99.94194952248098</v>
      </c>
      <c r="J40" s="64">
        <f t="shared" si="1"/>
        <v>-4387678</v>
      </c>
      <c r="K40" s="65">
        <f t="shared" si="2"/>
        <v>-11036862</v>
      </c>
    </row>
    <row r="41" spans="1:11" ht="26.25" customHeight="1">
      <c r="A41" s="17" t="s">
        <v>60</v>
      </c>
      <c r="B41" s="31">
        <v>2868000</v>
      </c>
      <c r="C41" s="41">
        <v>8644300</v>
      </c>
      <c r="D41" s="41">
        <v>2868000</v>
      </c>
      <c r="E41" s="41">
        <v>1673000</v>
      </c>
      <c r="F41" s="41">
        <v>1673000</v>
      </c>
      <c r="G41" s="41">
        <f t="shared" si="0"/>
        <v>-1195000</v>
      </c>
      <c r="H41" s="41">
        <f t="shared" si="6"/>
        <v>0</v>
      </c>
      <c r="I41" s="68">
        <f t="shared" si="5"/>
        <v>100</v>
      </c>
      <c r="J41" s="66">
        <f t="shared" si="1"/>
        <v>-6971300</v>
      </c>
      <c r="K41" s="62">
        <f t="shared" si="2"/>
        <v>0</v>
      </c>
    </row>
    <row r="42" spans="1:11" ht="26.25" customHeight="1">
      <c r="A42" s="17" t="s">
        <v>61</v>
      </c>
      <c r="B42" s="31">
        <f>B43+B44+B45+B46+B47</f>
        <v>130526500</v>
      </c>
      <c r="C42" s="31">
        <f>C43+C44+C45+C46+C47</f>
        <v>74723800</v>
      </c>
      <c r="D42" s="31">
        <f>D43+D44+D45+D46+D47</f>
        <v>117473800</v>
      </c>
      <c r="E42" s="31">
        <f>E43+E44+E45+E46+E47</f>
        <v>77741200</v>
      </c>
      <c r="F42" s="31">
        <f>F43+F44+F45+F46+F47</f>
        <v>77741200</v>
      </c>
      <c r="G42" s="41">
        <f t="shared" si="0"/>
        <v>-52785300</v>
      </c>
      <c r="H42" s="41">
        <f t="shared" si="6"/>
        <v>0</v>
      </c>
      <c r="I42" s="68">
        <f t="shared" si="5"/>
        <v>100</v>
      </c>
      <c r="J42" s="66">
        <f t="shared" si="1"/>
        <v>3017400</v>
      </c>
      <c r="K42" s="62">
        <f t="shared" si="2"/>
        <v>-13052700</v>
      </c>
    </row>
    <row r="43" spans="1:11" ht="51" customHeight="1">
      <c r="A43" s="15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0</v>
      </c>
      <c r="K43" s="62">
        <f t="shared" si="2"/>
        <v>0</v>
      </c>
    </row>
    <row r="44" spans="1:11" ht="26.25" customHeight="1">
      <c r="A44" s="17" t="s">
        <v>65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6.25" customHeight="1">
      <c r="A45" s="18" t="s">
        <v>52</v>
      </c>
      <c r="B45" s="36">
        <v>130526500</v>
      </c>
      <c r="C45" s="41">
        <v>74723800</v>
      </c>
      <c r="D45" s="36">
        <v>117473800</v>
      </c>
      <c r="E45" s="41">
        <v>77741200</v>
      </c>
      <c r="F45" s="41">
        <v>77741200</v>
      </c>
      <c r="G45" s="41">
        <f t="shared" si="0"/>
        <v>-52785300</v>
      </c>
      <c r="H45" s="41">
        <f t="shared" si="6"/>
        <v>0</v>
      </c>
      <c r="I45" s="68">
        <f t="shared" si="5"/>
        <v>100</v>
      </c>
      <c r="J45" s="66">
        <f t="shared" si="1"/>
        <v>3017400</v>
      </c>
      <c r="K45" s="62">
        <f t="shared" si="2"/>
        <v>-13052700</v>
      </c>
    </row>
    <row r="46" spans="1:11" ht="26.25" customHeight="1">
      <c r="A46" s="15" t="s">
        <v>53</v>
      </c>
      <c r="B46" s="34">
        <v>0</v>
      </c>
      <c r="C46" s="41">
        <v>0</v>
      </c>
      <c r="D46" s="34">
        <v>0</v>
      </c>
      <c r="E46" s="41">
        <v>0</v>
      </c>
      <c r="F46" s="4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45.75" customHeight="1">
      <c r="A47" s="15" t="s">
        <v>63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" customHeight="1">
      <c r="A48" s="15" t="s">
        <v>62</v>
      </c>
      <c r="B48" s="34">
        <v>0</v>
      </c>
      <c r="C48" s="31">
        <v>0</v>
      </c>
      <c r="D48" s="34">
        <v>1760408</v>
      </c>
      <c r="E48" s="31">
        <v>1760408</v>
      </c>
      <c r="F48" s="31">
        <v>1760408</v>
      </c>
      <c r="G48" s="41">
        <f t="shared" si="0"/>
        <v>1760408</v>
      </c>
      <c r="H48" s="41">
        <f t="shared" si="6"/>
        <v>0</v>
      </c>
      <c r="I48" s="68">
        <f t="shared" si="5"/>
        <v>100</v>
      </c>
      <c r="J48" s="66">
        <f t="shared" si="1"/>
        <v>1760408</v>
      </c>
      <c r="K48" s="62">
        <f t="shared" si="2"/>
        <v>1760408</v>
      </c>
    </row>
    <row r="49" spans="1:11" ht="45" customHeight="1">
      <c r="A49" s="15" t="s">
        <v>59</v>
      </c>
      <c r="B49" s="34">
        <v>2536340</v>
      </c>
      <c r="C49" s="31">
        <v>4088646</v>
      </c>
      <c r="D49" s="31">
        <v>2791770</v>
      </c>
      <c r="E49" s="31">
        <v>1942710</v>
      </c>
      <c r="F49" s="31">
        <v>1894460</v>
      </c>
      <c r="G49" s="41">
        <f t="shared" si="0"/>
        <v>-641880</v>
      </c>
      <c r="H49" s="41">
        <f t="shared" si="6"/>
        <v>-48250</v>
      </c>
      <c r="I49" s="68">
        <f t="shared" si="5"/>
        <v>97.5163560181396</v>
      </c>
      <c r="J49" s="66">
        <f t="shared" si="1"/>
        <v>-2194186</v>
      </c>
      <c r="K49" s="62">
        <f t="shared" si="2"/>
        <v>255430</v>
      </c>
    </row>
    <row r="50" spans="1:11" ht="26.25" customHeight="1">
      <c r="A50" s="11" t="s">
        <v>72</v>
      </c>
      <c r="B50" s="35">
        <f>B39+B40</f>
        <v>574993940</v>
      </c>
      <c r="C50" s="35">
        <f>C39+C40</f>
        <v>332835919.28</v>
      </c>
      <c r="D50" s="35">
        <f>D39+D40</f>
        <v>589637428</v>
      </c>
      <c r="E50" s="35">
        <f>E39+E40</f>
        <v>364917768</v>
      </c>
      <c r="F50" s="35">
        <f>F39+F40</f>
        <v>394702704.86999995</v>
      </c>
      <c r="G50" s="42">
        <f t="shared" si="0"/>
        <v>-180291235.13000005</v>
      </c>
      <c r="H50" s="42">
        <f t="shared" si="6"/>
        <v>29784936.869999945</v>
      </c>
      <c r="I50" s="63">
        <f t="shared" si="5"/>
        <v>108.16209554093292</v>
      </c>
      <c r="J50" s="64">
        <f t="shared" si="1"/>
        <v>61866785.589999974</v>
      </c>
      <c r="K50" s="65">
        <f t="shared" si="2"/>
        <v>14643488</v>
      </c>
    </row>
    <row r="51" spans="1:11" ht="26.25" customHeight="1">
      <c r="A51" s="11" t="s">
        <v>32</v>
      </c>
      <c r="B51" s="35"/>
      <c r="C51" s="42"/>
      <c r="D51" s="42"/>
      <c r="E51" s="42"/>
      <c r="F51" s="41"/>
      <c r="G51" s="41"/>
      <c r="H51" s="41"/>
      <c r="I51" s="69"/>
      <c r="J51" s="66"/>
      <c r="K51" s="62"/>
    </row>
    <row r="52" spans="1:11" ht="27" customHeight="1">
      <c r="A52" s="15" t="s">
        <v>44</v>
      </c>
      <c r="B52" s="34">
        <v>10694070</v>
      </c>
      <c r="C52" s="41">
        <v>4246843.98</v>
      </c>
      <c r="D52" s="41">
        <v>10694070</v>
      </c>
      <c r="E52" s="41">
        <v>6238207.5</v>
      </c>
      <c r="F52" s="41">
        <v>4585865.85</v>
      </c>
      <c r="G52" s="41">
        <f aca="true" t="shared" si="8" ref="G52:G62">F52-B52</f>
        <v>-6108204.15</v>
      </c>
      <c r="H52" s="41">
        <f t="shared" si="6"/>
        <v>-1652341.6500000004</v>
      </c>
      <c r="I52" s="60">
        <f t="shared" si="5"/>
        <v>73.51255709272255</v>
      </c>
      <c r="J52" s="66">
        <f aca="true" t="shared" si="9" ref="J52:J62">F52-C52</f>
        <v>339021.8699999992</v>
      </c>
      <c r="K52" s="62">
        <f aca="true" t="shared" si="10" ref="K52:K62">D52-B52</f>
        <v>0</v>
      </c>
    </row>
    <row r="53" spans="1:11" ht="45" customHeight="1">
      <c r="A53" s="15" t="s">
        <v>33</v>
      </c>
      <c r="B53" s="34">
        <v>450900</v>
      </c>
      <c r="C53" s="41">
        <v>214952.25</v>
      </c>
      <c r="D53" s="41">
        <v>450900</v>
      </c>
      <c r="E53" s="41">
        <v>262900</v>
      </c>
      <c r="F53" s="41">
        <v>199172.89</v>
      </c>
      <c r="G53" s="41">
        <f t="shared" si="8"/>
        <v>-251727.11</v>
      </c>
      <c r="H53" s="41">
        <f t="shared" si="6"/>
        <v>-63727.109999999986</v>
      </c>
      <c r="I53" s="60">
        <f t="shared" si="5"/>
        <v>75.75994294408521</v>
      </c>
      <c r="J53" s="66">
        <f t="shared" si="9"/>
        <v>-15779.359999999986</v>
      </c>
      <c r="K53" s="62">
        <f t="shared" si="10"/>
        <v>0</v>
      </c>
    </row>
    <row r="54" spans="1:11" ht="0.75" customHeight="1" hidden="1">
      <c r="A54" s="15" t="s">
        <v>45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0">
        <f t="shared" si="5"/>
        <v>0</v>
      </c>
      <c r="J54" s="66">
        <f t="shared" si="9"/>
        <v>0</v>
      </c>
      <c r="K54" s="62">
        <f t="shared" si="10"/>
        <v>0</v>
      </c>
    </row>
    <row r="55" spans="1:11" ht="69" customHeight="1">
      <c r="A55" s="15" t="s">
        <v>34</v>
      </c>
      <c r="B55" s="34">
        <v>0</v>
      </c>
      <c r="C55" s="41">
        <v>22506.25</v>
      </c>
      <c r="D55" s="41">
        <v>0</v>
      </c>
      <c r="E55" s="41">
        <v>0</v>
      </c>
      <c r="F55" s="41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-22506.25</v>
      </c>
      <c r="K55" s="62">
        <f t="shared" si="10"/>
        <v>0</v>
      </c>
    </row>
    <row r="56" spans="1:11" ht="26.25" customHeight="1">
      <c r="A56" s="16" t="s">
        <v>15</v>
      </c>
      <c r="B56" s="35">
        <f>B57+B58</f>
        <v>2100000</v>
      </c>
      <c r="C56" s="35">
        <f>C57+C58</f>
        <v>3099252.21</v>
      </c>
      <c r="D56" s="35">
        <f>D57+D58</f>
        <v>2100000</v>
      </c>
      <c r="E56" s="35">
        <f>E57+E58</f>
        <v>1225000</v>
      </c>
      <c r="F56" s="35">
        <f>F57+F58</f>
        <v>1219833.8900000001</v>
      </c>
      <c r="G56" s="42">
        <f t="shared" si="8"/>
        <v>-880166.1099999999</v>
      </c>
      <c r="H56" s="42">
        <f t="shared" si="6"/>
        <v>-5166.10999999987</v>
      </c>
      <c r="I56" s="63">
        <f t="shared" si="5"/>
        <v>99.57827673469389</v>
      </c>
      <c r="J56" s="64">
        <f t="shared" si="9"/>
        <v>-1879418.3199999998</v>
      </c>
      <c r="K56" s="65">
        <f t="shared" si="10"/>
        <v>0</v>
      </c>
    </row>
    <row r="57" spans="1:11" ht="26.25" customHeight="1">
      <c r="A57" s="17" t="s">
        <v>47</v>
      </c>
      <c r="B57" s="31">
        <v>600000</v>
      </c>
      <c r="C57" s="41">
        <v>879800</v>
      </c>
      <c r="D57" s="41">
        <v>600000</v>
      </c>
      <c r="E57" s="41">
        <v>350000</v>
      </c>
      <c r="F57" s="41">
        <v>707230.79</v>
      </c>
      <c r="G57" s="41">
        <f t="shared" si="8"/>
        <v>107230.79000000004</v>
      </c>
      <c r="H57" s="41">
        <f t="shared" si="6"/>
        <v>357230.79000000004</v>
      </c>
      <c r="I57" s="60">
        <f t="shared" si="5"/>
        <v>202.06594</v>
      </c>
      <c r="J57" s="66">
        <f t="shared" si="9"/>
        <v>-172569.20999999996</v>
      </c>
      <c r="K57" s="62">
        <f t="shared" si="10"/>
        <v>0</v>
      </c>
    </row>
    <row r="58" spans="1:11" ht="22.5" customHeight="1">
      <c r="A58" s="17" t="s">
        <v>46</v>
      </c>
      <c r="B58" s="31">
        <v>1500000</v>
      </c>
      <c r="C58" s="41">
        <v>2219452.21</v>
      </c>
      <c r="D58" s="41">
        <v>1500000</v>
      </c>
      <c r="E58" s="41">
        <v>875000</v>
      </c>
      <c r="F58" s="41">
        <v>512603.1</v>
      </c>
      <c r="G58" s="41">
        <f t="shared" si="8"/>
        <v>-987396.9</v>
      </c>
      <c r="H58" s="41">
        <f t="shared" si="6"/>
        <v>-362396.9</v>
      </c>
      <c r="I58" s="60">
        <f t="shared" si="5"/>
        <v>58.583211428571424</v>
      </c>
      <c r="J58" s="66">
        <f t="shared" si="9"/>
        <v>-1706849.1099999999</v>
      </c>
      <c r="K58" s="62">
        <f t="shared" si="10"/>
        <v>0</v>
      </c>
    </row>
    <row r="59" spans="1:11" ht="26.25" customHeight="1" hidden="1">
      <c r="A59" s="17" t="s">
        <v>48</v>
      </c>
      <c r="B59" s="31">
        <v>0</v>
      </c>
      <c r="C59" s="41">
        <v>0</v>
      </c>
      <c r="D59" s="41">
        <v>0</v>
      </c>
      <c r="E59" s="41">
        <v>0</v>
      </c>
      <c r="F59" s="41">
        <v>0</v>
      </c>
      <c r="G59" s="41">
        <f t="shared" si="8"/>
        <v>0</v>
      </c>
      <c r="H59" s="41">
        <f t="shared" si="6"/>
        <v>0</v>
      </c>
      <c r="I59" s="60">
        <f t="shared" si="5"/>
        <v>0</v>
      </c>
      <c r="J59" s="66">
        <f t="shared" si="9"/>
        <v>0</v>
      </c>
      <c r="K59" s="70">
        <f t="shared" si="10"/>
        <v>0</v>
      </c>
    </row>
    <row r="60" spans="1:11" ht="26.25" customHeight="1" hidden="1">
      <c r="A60" s="17" t="s">
        <v>51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1">
        <f t="shared" si="10"/>
        <v>0</v>
      </c>
    </row>
    <row r="61" spans="1:11" ht="26.25" customHeight="1">
      <c r="A61" s="11" t="s">
        <v>2</v>
      </c>
      <c r="B61" s="35">
        <f>B52+B53+B54+B55+B56+B59+B60</f>
        <v>13244970</v>
      </c>
      <c r="C61" s="35">
        <f>C52+C53+C54+C55+C56+C59+C60</f>
        <v>7583554.69</v>
      </c>
      <c r="D61" s="35">
        <f>D52+D53+D54+D55+D56+D59+D60</f>
        <v>13244970</v>
      </c>
      <c r="E61" s="35">
        <f>E52+E53+E54+E55+E56+E59+E60</f>
        <v>7726107.5</v>
      </c>
      <c r="F61" s="35">
        <f>F52+F53+F54+F55+F56+F59+F60</f>
        <v>6004872.629999999</v>
      </c>
      <c r="G61" s="42">
        <f t="shared" si="8"/>
        <v>-7240097.370000001</v>
      </c>
      <c r="H61" s="42">
        <f t="shared" si="6"/>
        <v>-1721234.870000001</v>
      </c>
      <c r="I61" s="63">
        <f t="shared" si="5"/>
        <v>77.7218363839747</v>
      </c>
      <c r="J61" s="64">
        <f t="shared" si="9"/>
        <v>-1578682.0600000015</v>
      </c>
      <c r="K61" s="72">
        <f t="shared" si="10"/>
        <v>0</v>
      </c>
    </row>
    <row r="62" spans="1:11" ht="26.25" customHeight="1" thickBot="1">
      <c r="A62" s="14" t="s">
        <v>1</v>
      </c>
      <c r="B62" s="37">
        <f>B50+B61</f>
        <v>588238910</v>
      </c>
      <c r="C62" s="43">
        <f>C50+C61</f>
        <v>340419473.96999997</v>
      </c>
      <c r="D62" s="43">
        <f>D50+D61</f>
        <v>602882398</v>
      </c>
      <c r="E62" s="43">
        <f>E50+E61</f>
        <v>372643875.5</v>
      </c>
      <c r="F62" s="43">
        <f>F50+F61</f>
        <v>400707577.49999994</v>
      </c>
      <c r="G62" s="43">
        <f t="shared" si="8"/>
        <v>-187531332.50000006</v>
      </c>
      <c r="H62" s="43">
        <f t="shared" si="6"/>
        <v>28063701.99999994</v>
      </c>
      <c r="I62" s="73">
        <f t="shared" si="5"/>
        <v>107.5309709470859</v>
      </c>
      <c r="J62" s="74">
        <f t="shared" si="9"/>
        <v>60288103.52999997</v>
      </c>
      <c r="K62" s="75">
        <f t="shared" si="10"/>
        <v>14643488</v>
      </c>
    </row>
    <row r="63" spans="1:13" ht="30.75" customHeight="1">
      <c r="A63" s="6"/>
      <c r="B63" s="6"/>
      <c r="C63" s="6"/>
      <c r="D63" s="6"/>
      <c r="E63" s="6"/>
      <c r="F63" s="6"/>
      <c r="G63" s="6"/>
      <c r="H63" s="7"/>
      <c r="I63" s="7"/>
      <c r="J63" s="7"/>
      <c r="K63" s="6"/>
      <c r="L63" s="6"/>
      <c r="M63" s="6"/>
    </row>
    <row r="64" spans="1:13" ht="24" customHeight="1">
      <c r="A64" s="25" t="s">
        <v>74</v>
      </c>
      <c r="B64" s="25"/>
      <c r="C64" s="25"/>
      <c r="D64" s="25"/>
      <c r="E64" s="25"/>
      <c r="F64" s="25"/>
      <c r="G64" s="25"/>
      <c r="H64" s="79" t="s">
        <v>71</v>
      </c>
      <c r="I64" s="79"/>
      <c r="J64" s="79"/>
      <c r="K64" s="79"/>
      <c r="L64" s="6"/>
      <c r="M64" s="6"/>
    </row>
    <row r="65" ht="16.5" customHeight="1"/>
    <row r="66" ht="22.5" customHeight="1"/>
    <row r="67" ht="16.5" customHeight="1"/>
    <row r="68" ht="27" customHeight="1" hidden="1"/>
    <row r="75" spans="15:16" ht="12.75">
      <c r="O75" s="4"/>
      <c r="P75" s="4"/>
    </row>
  </sheetData>
  <sheetProtection/>
  <mergeCells count="5">
    <mergeCell ref="H64:K64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2022-08-01T13:05:39Z</cp:lastPrinted>
  <dcterms:created xsi:type="dcterms:W3CDTF">2001-12-13T10:05:27Z</dcterms:created>
  <dcterms:modified xsi:type="dcterms:W3CDTF">2022-08-11T07:16:01Z</dcterms:modified>
  <cp:category/>
  <cp:version/>
  <cp:contentType/>
  <cp:contentStatus/>
</cp:coreProperties>
</file>