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4.2022" sheetId="2" r:id="rId2"/>
  </sheets>
  <definedNames>
    <definedName name="_xlnm.Print_Area" localSheetId="1">'14.04.2022'!$A$1:$D$350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<sst xmlns="http://schemas.openxmlformats.org/spreadsheetml/2006/main" count="272" uniqueCount="127">
  <si>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</si>
  <si>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</si>
  <si>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</si>
  <si>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</si>
  <si>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</si>
  <si>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</si>
  <si>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</si>
  <si>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</si>
  <si>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</si>
  <si>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</si>
  <si>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</si>
  <si>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</si>
  <si>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</si>
  <si>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</si>
  <si>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</si>
  <si>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</si>
  <si>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</si>
  <si>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</si>
  <si>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</si>
  <si>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</si>
  <si>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</si>
  <si>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</si>
  <si>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</si>
  <si>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</si>
  <si>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</si>
  <si>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</si>
  <si>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</si>
  <si>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</si>
  <si>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</si>
  <si>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</si>
  <si>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</si>
  <si>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</si>
  <si>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</si>
  <si>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</si>
  <si>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</si>
  <si>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</si>
  <si>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</si>
  <si>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</si>
  <si>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</si>
  <si>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</si>
  <si>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</si>
  <si>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</si>
  <si>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</si>
  <si>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</si>
  <si>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</si>
  <si>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</si>
  <si>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</si>
  <si>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</si>
  <si>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</si>
  <si>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</si>
  <si>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</si>
  <si>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</si>
  <si>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</si>
  <si>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</si>
  <si>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</si>
  <si>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</si>
  <si>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</si>
  <si>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</si>
  <si>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</si>
  <si>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</si>
  <si>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</si>
  <si>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</si>
  <si>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</si>
  <si>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</si>
  <si>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</si>
  <si>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</si>
  <si>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</si>
  <si>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</si>
  <si>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</si>
  <si>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</si>
  <si>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</si>
  <si>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</si>
  <si>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</si>
  <si>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</si>
  <si>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</si>
  <si>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</si>
  <si>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</si>
  <si>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</si>
  <si>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</si>
  <si>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</si>
  <si>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</si>
  <si>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</si>
  <si>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</si>
  <si>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</si>
  <si>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</si>
  <si>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</si>
  <si>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</si>
  <si>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</si>
  <si>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</si>
  <si>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</si>
  <si>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</si>
  <si>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</si>
  <si>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</si>
  <si>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</si>
  <si>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</si>
  <si>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</si>
  <si>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</si>
  <si>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</si>
  <si>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</si>
  <si>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</si>
  <si>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</si>
  <si>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</si>
  <si>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</si>
  <si>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заправка картриджів</t>
  </si>
  <si>
    <t>пільгові пенсії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</si>
  <si>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</si>
  <si>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</si>
  <si>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</si>
  <si>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</si>
  <si>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</si>
  <si>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</si>
  <si>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</si>
  <si>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</si>
  <si>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 xml:space="preserve">ЦПМСД </t>
  </si>
  <si>
    <t>з/п за першу половину квітня</t>
  </si>
  <si>
    <t>ДЮСШ (розподіл газу)</t>
  </si>
  <si>
    <t>Молодіжний центр (відшкодування КП Оренда комунального майна)</t>
  </si>
  <si>
    <t>Фінансування видатків бюджету Ніжинської міської територіальної громади за 14.04.2022р. пооб’єктно</t>
  </si>
  <si>
    <t>Залишок коштів станом на 14.04.2022 р., в т.ч.:</t>
  </si>
  <si>
    <t>Надходження коштів на рахунки бюджету 14.04.2022 р., в т.ч.:</t>
  </si>
  <si>
    <t>не проведено розпорядження 14.04.2022 року</t>
  </si>
  <si>
    <t xml:space="preserve">Всього коштів на рахунках бюджету 14.04.2022 р. </t>
  </si>
  <si>
    <t>екологічний податок</t>
  </si>
  <si>
    <t>Освіта(відшкодування ЦПМСД)</t>
  </si>
  <si>
    <t xml:space="preserve">розпорядження №  128 від  14.04.2022 р. </t>
  </si>
  <si>
    <t>Спорт для всіх (розподіл газу)</t>
  </si>
  <si>
    <t>послуги інтернет, послуги зв'язку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</si>
</sst>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B262" sqref="B262:C26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117</v>
      </c>
      <c r="B1" s="78"/>
      <c r="C1" s="78"/>
      <c r="D1" s="78"/>
      <c r="E1" s="78"/>
    </row>
    <row r="2" spans="1:5" ht="26.25" customHeight="1" hidden="1">
      <c r="A2" s="79" t="s">
        <v>124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118</v>
      </c>
      <c r="B4" s="81"/>
      <c r="C4" s="81"/>
      <c r="D4" s="52">
        <v>43166992.16</v>
      </c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119</v>
      </c>
      <c r="B6" s="81"/>
      <c r="C6" s="81"/>
      <c r="D6" s="52">
        <f>D9+D10</f>
        <v>862514.72</v>
      </c>
      <c r="E6" s="23"/>
    </row>
    <row r="7" spans="1:5" ht="23.25" customHeight="1">
      <c r="A7" s="82" t="s">
        <v>109</v>
      </c>
      <c r="B7" s="82"/>
      <c r="C7" s="82"/>
      <c r="D7" s="24"/>
      <c r="E7" s="23"/>
    </row>
    <row r="8" spans="1:5" ht="23.25" customHeight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862514.72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120</v>
      </c>
      <c r="B11" s="85"/>
      <c r="C11" s="86"/>
      <c r="D11" s="34"/>
      <c r="E11" s="23"/>
    </row>
    <row r="12" spans="1:5" ht="22.5" customHeight="1">
      <c r="A12" s="84" t="s">
        <v>112</v>
      </c>
      <c r="B12" s="85"/>
      <c r="C12" s="86"/>
      <c r="D12" s="34"/>
      <c r="E12" s="23"/>
    </row>
    <row r="13" spans="1:6" ht="23.25" customHeight="1">
      <c r="A13" s="81" t="s">
        <v>121</v>
      </c>
      <c r="B13" s="81"/>
      <c r="C13" s="81"/>
      <c r="D13" s="52">
        <f>D4+D9</f>
        <v>44029506.879999995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788857.9600000001</v>
      </c>
      <c r="E15" s="68"/>
      <c r="F15" s="60"/>
    </row>
    <row r="16" spans="1:5" s="25" customFormat="1" ht="19.5" customHeight="1">
      <c r="A16" s="50" t="s">
        <v>55</v>
      </c>
      <c r="B16" s="88" t="s">
        <v>114</v>
      </c>
      <c r="C16" s="88"/>
      <c r="D16" s="38">
        <f>D17+D18+D19+D20+D21+D22+D23+D24+D25+D26+D27+D28+D29+D30+D31+D32+D33+D34+D35</f>
        <v>773733.15</v>
      </c>
      <c r="E16" s="68"/>
    </row>
    <row r="17" spans="1:5" s="25" customFormat="1" ht="19.5" customHeight="1" hidden="1">
      <c r="A17" s="55"/>
      <c r="B17" s="49"/>
      <c r="C17" s="48" t="s">
        <v>100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105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>
      <c r="A22" s="55"/>
      <c r="B22" s="49"/>
      <c r="C22" s="48" t="s">
        <v>111</v>
      </c>
      <c r="D22" s="47">
        <v>31330</v>
      </c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>
      <c r="A25" s="55"/>
      <c r="B25" s="49"/>
      <c r="C25" s="48" t="s">
        <v>83</v>
      </c>
      <c r="D25" s="47">
        <v>19243.99</v>
      </c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>
      <c r="A28" s="55"/>
      <c r="B28" s="49"/>
      <c r="C28" s="48" t="s">
        <v>45</v>
      </c>
      <c r="D28" s="47">
        <v>610461.64</v>
      </c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>
      <c r="A32" s="55"/>
      <c r="B32" s="49"/>
      <c r="C32" s="48" t="s">
        <v>85</v>
      </c>
      <c r="D32" s="47">
        <v>93347.52</v>
      </c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98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v>19350</v>
      </c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15124.81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116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93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265.74</v>
      </c>
      <c r="E70" s="69"/>
    </row>
    <row r="71" spans="1:5" s="25" customFormat="1" ht="18.75" hidden="1">
      <c r="A71" s="55"/>
      <c r="B71" s="48"/>
      <c r="C71" s="48" t="s">
        <v>14</v>
      </c>
      <c r="D71" s="44"/>
      <c r="E71" s="68"/>
    </row>
    <row r="72" spans="1:5" s="32" customFormat="1" ht="18.75">
      <c r="A72" s="55"/>
      <c r="B72" s="48"/>
      <c r="C72" s="48" t="s">
        <v>59</v>
      </c>
      <c r="D72" s="44">
        <v>265.74</v>
      </c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64</v>
      </c>
      <c r="D78" s="44"/>
      <c r="E78" s="69"/>
    </row>
    <row r="79" spans="1:5" s="32" customFormat="1" ht="18.75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12893.27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>
      <c r="A97" s="55"/>
      <c r="B97" s="56"/>
      <c r="C97" s="48" t="s">
        <v>63</v>
      </c>
      <c r="D97" s="44">
        <v>4461.42</v>
      </c>
      <c r="E97" s="69"/>
    </row>
    <row r="98" spans="1:5" s="32" customFormat="1" ht="22.5" customHeight="1">
      <c r="A98" s="55"/>
      <c r="B98" s="56"/>
      <c r="C98" s="48" t="s">
        <v>74</v>
      </c>
      <c r="D98" s="44">
        <v>2154.97</v>
      </c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>
      <c r="A107" s="55"/>
      <c r="B107" s="56"/>
      <c r="C107" s="48" t="s">
        <v>66</v>
      </c>
      <c r="D107" s="44">
        <v>6276.88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1965.8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113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123</v>
      </c>
      <c r="D121" s="44">
        <v>1910.53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115</v>
      </c>
      <c r="D127" s="44"/>
      <c r="E127" s="69"/>
    </row>
    <row r="128" spans="1:7" s="32" customFormat="1" ht="18.75" customHeight="1">
      <c r="A128" s="55"/>
      <c r="B128" s="48"/>
      <c r="C128" s="48" t="s">
        <v>125</v>
      </c>
      <c r="D128" s="44">
        <v>55.27</v>
      </c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0</v>
      </c>
      <c r="E132" s="69"/>
      <c r="G132" s="36"/>
    </row>
    <row r="133" spans="1:5" s="25" customFormat="1" ht="18.75" customHeight="1" hidden="1">
      <c r="A133" s="55"/>
      <c r="B133" s="48"/>
      <c r="C133" s="48" t="s">
        <v>100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9.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2"/>
      <c r="C154" s="92"/>
      <c r="D154" s="43"/>
      <c r="E154" s="69"/>
      <c r="H154" s="36"/>
    </row>
    <row r="155" spans="1:5" s="25" customFormat="1" ht="30" customHeight="1" hidden="1">
      <c r="A155" s="94"/>
      <c r="B155" s="92"/>
      <c r="C155" s="92"/>
      <c r="D155" s="43"/>
      <c r="E155" s="68"/>
    </row>
    <row r="156" spans="1:5" s="25" customFormat="1" ht="38.25" customHeight="1" hidden="1">
      <c r="A156" s="94"/>
      <c r="B156" s="92"/>
      <c r="C156" s="92"/>
      <c r="D156" s="40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40075.1</v>
      </c>
      <c r="E160" s="68"/>
      <c r="F160" s="60"/>
    </row>
    <row r="161" spans="1:6" s="25" customFormat="1" ht="19.5" customHeight="1">
      <c r="A161" s="81" t="s">
        <v>107</v>
      </c>
      <c r="B161" s="88" t="s">
        <v>91</v>
      </c>
      <c r="C161" s="88"/>
      <c r="D161" s="40">
        <v>5942.53</v>
      </c>
      <c r="E161" s="57"/>
      <c r="F161" s="60"/>
    </row>
    <row r="162" spans="1:6" s="25" customFormat="1" ht="24.75" customHeight="1">
      <c r="A162" s="81"/>
      <c r="B162" s="88" t="s">
        <v>122</v>
      </c>
      <c r="C162" s="88"/>
      <c r="D162" s="40">
        <v>4.95</v>
      </c>
      <c r="E162" s="57"/>
      <c r="F162" s="60"/>
    </row>
    <row r="163" spans="1:7" s="25" customFormat="1" ht="30" customHeight="1">
      <c r="A163" s="81"/>
      <c r="B163" s="92" t="s">
        <v>102</v>
      </c>
      <c r="C163" s="92"/>
      <c r="D163" s="40">
        <v>673.99</v>
      </c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>
      <c r="A173" s="81"/>
      <c r="B173" s="98" t="s">
        <v>92</v>
      </c>
      <c r="C173" s="98"/>
      <c r="D173" s="58">
        <f>SUM(D161:D172)</f>
        <v>6621.469999999999</v>
      </c>
      <c r="E173" s="57"/>
    </row>
    <row r="174" spans="1:4" s="26" customFormat="1" ht="18.75">
      <c r="A174" s="93" t="s">
        <v>106</v>
      </c>
      <c r="B174" s="88" t="s">
        <v>102</v>
      </c>
      <c r="C174" s="88"/>
      <c r="D174" s="29">
        <v>770</v>
      </c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>
      <c r="A181" s="95"/>
      <c r="B181" s="98" t="s">
        <v>92</v>
      </c>
      <c r="C181" s="98"/>
      <c r="D181" s="59">
        <f>SUM(D174:D180)</f>
        <v>770</v>
      </c>
      <c r="F181" s="28"/>
      <c r="H181" s="28"/>
    </row>
    <row r="182" spans="1:4" s="26" customFormat="1" ht="18.75" customHeight="1">
      <c r="A182" s="81" t="s">
        <v>18</v>
      </c>
      <c r="B182" s="88" t="s">
        <v>91</v>
      </c>
      <c r="C182" s="88"/>
      <c r="D182" s="29">
        <v>1065.42</v>
      </c>
    </row>
    <row r="183" spans="1:4" s="26" customFormat="1" ht="18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>
      <c r="A190" s="81"/>
      <c r="B190" s="88"/>
      <c r="C190" s="88"/>
      <c r="D190" s="29"/>
    </row>
    <row r="191" spans="1:4" s="26" customFormat="1" ht="20.25" customHeight="1">
      <c r="A191" s="81"/>
      <c r="B191" s="98" t="s">
        <v>92</v>
      </c>
      <c r="C191" s="98"/>
      <c r="D191" s="24">
        <f>SUM(D182:D190)</f>
        <v>1065.42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>
      <c r="A196" s="81"/>
      <c r="B196" s="98" t="s">
        <v>92</v>
      </c>
      <c r="C196" s="98"/>
      <c r="D196" s="24">
        <f>D192+D193+D194+D195</f>
        <v>0</v>
      </c>
    </row>
    <row r="197" spans="1:4" s="26" customFormat="1" ht="18.75">
      <c r="A197" s="81" t="s">
        <v>31</v>
      </c>
      <c r="B197" s="88" t="s">
        <v>91</v>
      </c>
      <c r="C197" s="88"/>
      <c r="D197" s="29">
        <v>211.99</v>
      </c>
    </row>
    <row r="198" spans="1:4" s="26" customFormat="1" ht="18.75">
      <c r="A198" s="81"/>
      <c r="B198" s="88" t="s">
        <v>102</v>
      </c>
      <c r="C198" s="88"/>
      <c r="D198" s="29">
        <v>319</v>
      </c>
    </row>
    <row r="199" spans="1:4" s="26" customFormat="1" ht="24" customHeight="1">
      <c r="A199" s="81"/>
      <c r="B199" s="88"/>
      <c r="C199" s="88"/>
      <c r="D199" s="29"/>
    </row>
    <row r="200" spans="1:6" s="26" customFormat="1" ht="19.5">
      <c r="A200" s="81"/>
      <c r="B200" s="98" t="s">
        <v>92</v>
      </c>
      <c r="C200" s="98"/>
      <c r="D200" s="24">
        <f>D197+D198+D199</f>
        <v>530.99</v>
      </c>
      <c r="F200" s="28"/>
    </row>
    <row r="201" spans="1:4" s="26" customFormat="1" ht="22.5" customHeight="1">
      <c r="A201" s="81" t="s">
        <v>60</v>
      </c>
      <c r="B201" s="88" t="s">
        <v>103</v>
      </c>
      <c r="C201" s="88"/>
      <c r="D201" s="29">
        <v>510</v>
      </c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99"/>
      <c r="C203" s="100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>
      <c r="A213" s="81"/>
      <c r="B213" s="98" t="s">
        <v>92</v>
      </c>
      <c r="C213" s="98"/>
      <c r="D213" s="59">
        <f>SUM(D201:D212)</f>
        <v>510</v>
      </c>
      <c r="G213" s="28"/>
    </row>
    <row r="214" spans="1:7" s="26" customFormat="1" ht="23.25" customHeight="1">
      <c r="A214" s="81" t="s">
        <v>64</v>
      </c>
      <c r="B214" s="88" t="s">
        <v>122</v>
      </c>
      <c r="C214" s="88"/>
      <c r="D214" s="29">
        <f>5.54+192.86+318.97+10.87</f>
        <v>528.24</v>
      </c>
      <c r="G214" s="28"/>
    </row>
    <row r="215" spans="1:4" s="26" customFormat="1" ht="23.25" customHeight="1" hidden="1">
      <c r="A215" s="81"/>
      <c r="B215" s="88"/>
      <c r="C215" s="88"/>
      <c r="D215" s="29"/>
    </row>
    <row r="216" spans="1:4" s="26" customFormat="1" ht="18.75" hidden="1">
      <c r="A216" s="81"/>
      <c r="B216" s="88"/>
      <c r="C216" s="88"/>
      <c r="D216" s="29"/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18.75" hidden="1">
      <c r="A221" s="81"/>
      <c r="B221" s="99"/>
      <c r="C221" s="100"/>
      <c r="D221" s="29"/>
    </row>
    <row r="222" spans="1:4" s="26" customFormat="1" ht="22.5" customHeight="1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4" s="26" customFormat="1" ht="18.75" hidden="1">
      <c r="A229" s="81"/>
      <c r="B229" s="99"/>
      <c r="C229" s="100"/>
      <c r="D229" s="29"/>
    </row>
    <row r="230" spans="1:7" s="26" customFormat="1" ht="22.5" customHeight="1">
      <c r="A230" s="81"/>
      <c r="B230" s="98" t="s">
        <v>92</v>
      </c>
      <c r="C230" s="98"/>
      <c r="D230" s="59">
        <f>SUM(D214:D229)</f>
        <v>528.24</v>
      </c>
      <c r="F230" s="28"/>
      <c r="G230" s="28"/>
    </row>
    <row r="231" spans="1:4" s="26" customFormat="1" ht="23.25" customHeight="1" hidden="1">
      <c r="A231" s="81" t="s">
        <v>68</v>
      </c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hidden="1">
      <c r="A239" s="81"/>
      <c r="B239" s="99"/>
      <c r="C239" s="100"/>
      <c r="D239" s="29"/>
    </row>
    <row r="240" spans="1:4" s="26" customFormat="1" ht="18.75" customHeight="1" hidden="1">
      <c r="A240" s="81"/>
      <c r="B240" s="98" t="s">
        <v>92</v>
      </c>
      <c r="C240" s="98"/>
      <c r="D240" s="59">
        <f>D231+D232+D233+D234+D235+D236+D237+D238+D239</f>
        <v>0</v>
      </c>
    </row>
    <row r="241" spans="1:4" s="26" customFormat="1" ht="18.75" customHeight="1" hidden="1">
      <c r="A241" s="93" t="s">
        <v>0</v>
      </c>
      <c r="B241" s="88"/>
      <c r="C241" s="88"/>
      <c r="D241" s="41"/>
    </row>
    <row r="242" spans="1:4" s="26" customFormat="1" ht="19.5" customHeight="1" hidden="1">
      <c r="A242" s="101"/>
      <c r="B242" s="88"/>
      <c r="C242" s="88"/>
      <c r="D242" s="29"/>
    </row>
    <row r="243" spans="1:4" s="26" customFormat="1" ht="39" customHeight="1" hidden="1">
      <c r="A243" s="101"/>
      <c r="B243" s="88"/>
      <c r="C243" s="88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4" s="26" customFormat="1" ht="18.75" customHeight="1" hidden="1">
      <c r="A248" s="101"/>
      <c r="B248" s="99"/>
      <c r="C248" s="100"/>
      <c r="D248" s="29"/>
    </row>
    <row r="249" spans="1:8" s="26" customFormat="1" ht="19.5" hidden="1">
      <c r="A249" s="102"/>
      <c r="B249" s="98" t="s">
        <v>92</v>
      </c>
      <c r="C249" s="98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88"/>
      <c r="C250" s="88"/>
      <c r="D250" s="29"/>
    </row>
    <row r="251" spans="1:4" s="26" customFormat="1" ht="18.75" hidden="1">
      <c r="A251" s="81"/>
      <c r="B251" s="99"/>
      <c r="C251" s="100"/>
      <c r="D251" s="29"/>
    </row>
    <row r="252" spans="1:4" s="26" customFormat="1" ht="36" customHeight="1" hidden="1">
      <c r="A252" s="81"/>
      <c r="B252" s="99"/>
      <c r="C252" s="100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3"/>
      <c r="D255" s="29"/>
    </row>
    <row r="256" spans="1:4" s="26" customFormat="1" ht="19.5" hidden="1">
      <c r="A256" s="81"/>
      <c r="B256" s="98" t="s">
        <v>92</v>
      </c>
      <c r="C256" s="98"/>
      <c r="D256" s="59">
        <f>SUM(D250:D255)</f>
        <v>0</v>
      </c>
    </row>
    <row r="257" spans="1:6" s="26" customFormat="1" ht="21" customHeight="1">
      <c r="A257" s="81" t="s">
        <v>63</v>
      </c>
      <c r="B257" s="88" t="s">
        <v>104</v>
      </c>
      <c r="C257" s="88"/>
      <c r="D257" s="29">
        <v>29000</v>
      </c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4" s="26" customFormat="1" ht="18.75" customHeight="1" hidden="1">
      <c r="A261" s="81"/>
      <c r="B261" s="99"/>
      <c r="C261" s="100"/>
      <c r="D261" s="29"/>
    </row>
    <row r="262" spans="1:7" s="26" customFormat="1" ht="19.5" customHeight="1">
      <c r="A262" s="81"/>
      <c r="B262" s="98" t="s">
        <v>92</v>
      </c>
      <c r="C262" s="98"/>
      <c r="D262" s="59">
        <f>D257+D258+D259+D260+D261</f>
        <v>29000</v>
      </c>
      <c r="G262" s="28"/>
    </row>
    <row r="263" spans="1:4" s="26" customFormat="1" ht="18.75" customHeight="1">
      <c r="A263" s="93" t="s">
        <v>45</v>
      </c>
      <c r="B263" s="88" t="s">
        <v>126</v>
      </c>
      <c r="C263" s="88"/>
      <c r="D263" s="29">
        <v>773.98</v>
      </c>
    </row>
    <row r="264" spans="1:4" s="26" customFormat="1" ht="23.25" customHeight="1" hidden="1">
      <c r="A264" s="94"/>
      <c r="B264" s="88"/>
      <c r="C264" s="88"/>
      <c r="D264" s="29"/>
    </row>
    <row r="265" spans="1:4" s="26" customFormat="1" ht="18.75" hidden="1">
      <c r="A265" s="94"/>
      <c r="B265" s="88"/>
      <c r="C265" s="88"/>
      <c r="D265" s="29"/>
    </row>
    <row r="266" spans="1:4" s="26" customFormat="1" ht="19.5" customHeight="1" hidden="1">
      <c r="A266" s="94"/>
      <c r="B266" s="88"/>
      <c r="C266" s="104"/>
      <c r="D266" s="29"/>
    </row>
    <row r="267" spans="1:4" s="26" customFormat="1" ht="18.75" customHeight="1" hidden="1">
      <c r="A267" s="94"/>
      <c r="B267" s="88"/>
      <c r="C267" s="104"/>
      <c r="D267" s="29"/>
    </row>
    <row r="268" spans="1:4" s="26" customFormat="1" ht="19.5" customHeight="1">
      <c r="A268" s="95"/>
      <c r="B268" s="98" t="s">
        <v>92</v>
      </c>
      <c r="C268" s="98"/>
      <c r="D268" s="59">
        <f>SUM(D263:D267)</f>
        <v>773.98</v>
      </c>
    </row>
    <row r="269" spans="1:4" s="26" customFormat="1" ht="70.5" customHeight="1" hidden="1">
      <c r="A269" s="81" t="s">
        <v>93</v>
      </c>
      <c r="B269" s="99"/>
      <c r="C269" s="100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8" t="s">
        <v>92</v>
      </c>
      <c r="C280" s="98"/>
      <c r="D280" s="59">
        <f>SUM(D269:E279)</f>
        <v>0</v>
      </c>
    </row>
    <row r="281" spans="1:4" s="26" customFormat="1" ht="18.75" hidden="1">
      <c r="A281" s="81" t="s">
        <v>95</v>
      </c>
      <c r="B281" s="92"/>
      <c r="C281" s="92"/>
      <c r="D281" s="29"/>
    </row>
    <row r="282" spans="1:4" s="26" customFormat="1" ht="20.25" customHeight="1" hidden="1">
      <c r="A282" s="81"/>
      <c r="B282" s="88"/>
      <c r="C282" s="88"/>
      <c r="D282" s="29"/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5" t="s">
        <v>92</v>
      </c>
      <c r="C286" s="106"/>
      <c r="D286" s="59">
        <f>SUM(D281:D285)</f>
        <v>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99"/>
      <c r="C294" s="100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99"/>
      <c r="C296" s="100"/>
      <c r="D296" s="29"/>
    </row>
    <row r="297" spans="1:4" s="26" customFormat="1" ht="19.5" hidden="1">
      <c r="A297" s="95"/>
      <c r="B297" s="98" t="s">
        <v>92</v>
      </c>
      <c r="C297" s="98"/>
      <c r="D297" s="59">
        <f>SUM(D287:D296)</f>
        <v>0</v>
      </c>
    </row>
    <row r="298" spans="1:4" s="26" customFormat="1" ht="20.25" customHeight="1">
      <c r="A298" s="93" t="s">
        <v>105</v>
      </c>
      <c r="B298" s="107" t="s">
        <v>91</v>
      </c>
      <c r="C298" s="108"/>
      <c r="D298" s="29">
        <v>275</v>
      </c>
    </row>
    <row r="299" spans="1:4" s="26" customFormat="1" ht="23.25" customHeight="1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99"/>
      <c r="C306" s="100"/>
      <c r="D306" s="29"/>
    </row>
    <row r="307" spans="1:4" s="26" customFormat="1" ht="16.5" customHeight="1" hidden="1">
      <c r="A307" s="94"/>
      <c r="B307" s="99"/>
      <c r="C307" s="100"/>
      <c r="D307" s="29"/>
    </row>
    <row r="308" spans="1:4" s="26" customFormat="1" ht="21" customHeight="1">
      <c r="A308" s="21"/>
      <c r="B308" s="98" t="s">
        <v>92</v>
      </c>
      <c r="C308" s="98"/>
      <c r="D308" s="59">
        <f>D298+D299+D300+D301+D302+D303+D305+D306+D307</f>
        <v>275</v>
      </c>
    </row>
    <row r="309" spans="1:4" s="26" customFormat="1" ht="18.75" hidden="1">
      <c r="A309" s="74" t="s">
        <v>12</v>
      </c>
      <c r="B309" s="92"/>
      <c r="C309" s="92"/>
      <c r="D309" s="70"/>
    </row>
    <row r="310" spans="1:4" s="26" customFormat="1" ht="18.75" hidden="1">
      <c r="A310" s="75"/>
      <c r="B310" s="88"/>
      <c r="C310" s="88"/>
      <c r="D310" s="70"/>
    </row>
    <row r="311" spans="1:4" s="26" customFormat="1" ht="18.75" hidden="1">
      <c r="A311" s="75"/>
      <c r="B311" s="92"/>
      <c r="C311" s="92"/>
      <c r="D311" s="70"/>
    </row>
    <row r="312" spans="1:4" s="26" customFormat="1" ht="14.25" customHeight="1" hidden="1">
      <c r="A312" s="75"/>
      <c r="B312" s="109"/>
      <c r="C312" s="109"/>
      <c r="D312" s="70"/>
    </row>
    <row r="313" spans="1:4" s="26" customFormat="1" ht="18" customHeight="1" hidden="1">
      <c r="A313" s="75"/>
      <c r="B313" s="109"/>
      <c r="C313" s="109"/>
      <c r="D313" s="29"/>
    </row>
    <row r="314" spans="1:4" s="26" customFormat="1" ht="18.75" customHeight="1" hidden="1">
      <c r="A314" s="75"/>
      <c r="B314" s="109"/>
      <c r="C314" s="109"/>
      <c r="D314" s="29"/>
    </row>
    <row r="315" spans="1:4" s="26" customFormat="1" ht="24" customHeight="1" hidden="1">
      <c r="A315" s="75"/>
      <c r="B315" s="110"/>
      <c r="C315" s="111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09"/>
      <c r="C318" s="109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3" customHeight="1" hidden="1">
      <c r="A320" s="75"/>
      <c r="B320" s="110"/>
      <c r="C320" s="111"/>
      <c r="D320" s="29"/>
    </row>
    <row r="321" spans="1:4" s="26" customFormat="1" ht="24.75" customHeight="1" hidden="1">
      <c r="A321" s="50"/>
      <c r="B321" s="105" t="s">
        <v>92</v>
      </c>
      <c r="C321" s="106"/>
      <c r="D321" s="59">
        <f>SUM(D309:D320)</f>
        <v>0</v>
      </c>
    </row>
    <row r="322" spans="1:4" s="26" customFormat="1" ht="3" customHeight="1" hidden="1">
      <c r="A322" s="50" t="s">
        <v>110</v>
      </c>
      <c r="B322" s="99"/>
      <c r="C322" s="100"/>
      <c r="D322" s="29"/>
    </row>
    <row r="323" spans="1:4" s="26" customFormat="1" ht="39" customHeight="1" hidden="1">
      <c r="A323" s="50"/>
      <c r="B323" s="99"/>
      <c r="C323" s="100"/>
      <c r="D323" s="29"/>
    </row>
    <row r="324" spans="1:4" s="26" customFormat="1" ht="28.5" customHeight="1" hidden="1">
      <c r="A324" s="50"/>
      <c r="B324" s="105" t="s">
        <v>92</v>
      </c>
      <c r="C324" s="106"/>
      <c r="D324" s="59">
        <f>D322+D323</f>
        <v>0</v>
      </c>
    </row>
    <row r="325" spans="1:8" s="26" customFormat="1" ht="24.75" customHeight="1">
      <c r="A325" s="21"/>
      <c r="B325" s="112" t="s">
        <v>19</v>
      </c>
      <c r="C325" s="113"/>
      <c r="D325" s="24">
        <f>D160+D15</f>
        <v>828933.06</v>
      </c>
      <c r="E325" s="27"/>
      <c r="F325" s="28"/>
      <c r="G325" s="28"/>
      <c r="H325" s="28"/>
    </row>
    <row r="326" spans="1:7" s="26" customFormat="1" ht="32.25" customHeight="1">
      <c r="A326" s="21"/>
      <c r="B326" s="114" t="s">
        <v>58</v>
      </c>
      <c r="C326" s="114"/>
      <c r="D326" s="24">
        <f>SUM(D327:E339)</f>
        <v>0</v>
      </c>
      <c r="E326" s="27"/>
      <c r="G326" s="28"/>
    </row>
    <row r="327" spans="1:7" s="26" customFormat="1" ht="39.75" customHeight="1" hidden="1">
      <c r="A327" s="74" t="s">
        <v>64</v>
      </c>
      <c r="B327" s="88"/>
      <c r="C327" s="88"/>
      <c r="D327" s="29"/>
      <c r="E327" s="27"/>
      <c r="G327" s="28"/>
    </row>
    <row r="328" spans="1:5" s="26" customFormat="1" ht="18.75" hidden="1">
      <c r="A328" s="75"/>
      <c r="B328" s="88"/>
      <c r="C328" s="88"/>
      <c r="D328" s="29"/>
      <c r="E328" s="27"/>
    </row>
    <row r="329" spans="1:5" s="26" customFormat="1" ht="18.75" hidden="1">
      <c r="A329" s="75"/>
      <c r="B329" s="110"/>
      <c r="C329" s="111"/>
      <c r="D329" s="29"/>
      <c r="E329" s="67"/>
    </row>
    <row r="330" spans="1:5" s="26" customFormat="1" ht="18.75" hidden="1">
      <c r="A330" s="75"/>
      <c r="B330" s="99"/>
      <c r="C330" s="100"/>
      <c r="D330" s="29"/>
      <c r="E330" s="67"/>
    </row>
    <row r="331" spans="1:5" s="26" customFormat="1" ht="18.75" hidden="1">
      <c r="A331" s="75"/>
      <c r="B331" s="88"/>
      <c r="C331" s="88"/>
      <c r="D331" s="29"/>
      <c r="E331" s="67"/>
    </row>
    <row r="332" spans="1:5" s="26" customFormat="1" ht="18.75" hidden="1">
      <c r="A332" s="73"/>
      <c r="B332" s="88"/>
      <c r="C332" s="88"/>
      <c r="D332" s="29"/>
      <c r="E332" s="67"/>
    </row>
    <row r="333" spans="1:5" s="26" customFormat="1" ht="18.75" hidden="1">
      <c r="A333" s="93"/>
      <c r="B333" s="99"/>
      <c r="C333" s="100"/>
      <c r="D333" s="29"/>
      <c r="E333" s="67"/>
    </row>
    <row r="334" spans="1:5" s="26" customFormat="1" ht="18.75" hidden="1">
      <c r="A334" s="94"/>
      <c r="B334" s="99"/>
      <c r="C334" s="100"/>
      <c r="D334" s="29"/>
      <c r="E334" s="67"/>
    </row>
    <row r="335" spans="1:5" s="26" customFormat="1" ht="18.75" hidden="1">
      <c r="A335" s="94"/>
      <c r="B335" s="88"/>
      <c r="C335" s="88"/>
      <c r="D335" s="29"/>
      <c r="E335" s="67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93" t="s">
        <v>108</v>
      </c>
      <c r="B337" s="88"/>
      <c r="C337" s="88"/>
      <c r="D337" s="29"/>
    </row>
    <row r="338" spans="1:4" s="26" customFormat="1" ht="18.75" hidden="1">
      <c r="A338" s="95"/>
      <c r="B338" s="88"/>
      <c r="C338" s="88"/>
      <c r="D338" s="29"/>
    </row>
    <row r="339" spans="1:4" s="26" customFormat="1" ht="30.75" customHeight="1" hidden="1">
      <c r="A339" s="50"/>
      <c r="B339" s="88"/>
      <c r="C339" s="88"/>
      <c r="D339" s="29"/>
    </row>
    <row r="340" spans="1:7" s="26" customFormat="1" ht="19.5" customHeight="1">
      <c r="A340" s="50" t="s">
        <v>26</v>
      </c>
      <c r="B340" s="81" t="s">
        <v>94</v>
      </c>
      <c r="C340" s="81"/>
      <c r="D340" s="24">
        <f>D325+D326</f>
        <v>828933.06</v>
      </c>
      <c r="F340" s="28"/>
      <c r="G340" s="28"/>
    </row>
    <row r="341" spans="1:4" s="26" customFormat="1" ht="18.75" customHeight="1" hidden="1">
      <c r="A341" s="50"/>
      <c r="B341" s="114"/>
      <c r="C341" s="113"/>
      <c r="D341" s="21"/>
    </row>
    <row r="342" spans="1:4" s="26" customFormat="1" ht="18.75" customHeight="1" hidden="1">
      <c r="A342" s="50"/>
      <c r="B342" s="88"/>
      <c r="C342" s="88"/>
      <c r="D342" s="29"/>
    </row>
    <row r="343" spans="1:4" s="63" customFormat="1" ht="21" customHeight="1">
      <c r="A343" s="61"/>
      <c r="B343" s="115" t="s">
        <v>96</v>
      </c>
      <c r="C343" s="115"/>
      <c r="D343" s="62">
        <f>D13-D325-D326</f>
        <v>43200573.81999999</v>
      </c>
    </row>
    <row r="344" spans="1:4" s="26" customFormat="1" ht="18.75">
      <c r="A344" s="50"/>
      <c r="B344" s="99"/>
      <c r="C344" s="100"/>
      <c r="D344" s="29"/>
    </row>
    <row r="345" spans="1:5" s="26" customFormat="1" ht="22.5" customHeight="1">
      <c r="A345" s="50"/>
      <c r="B345" s="114" t="s">
        <v>86</v>
      </c>
      <c r="C345" s="114"/>
      <c r="D345" s="24">
        <f>D344+D346+D348+D349+D350+D351+D353+D355+D356+D347</f>
        <v>0</v>
      </c>
      <c r="E345" s="27"/>
    </row>
    <row r="346" spans="1:4" ht="23.25" customHeight="1">
      <c r="A346" s="21" t="s">
        <v>64</v>
      </c>
      <c r="B346" s="99"/>
      <c r="C346" s="100"/>
      <c r="D346" s="29"/>
    </row>
    <row r="347" spans="1:4" ht="39" customHeight="1" hidden="1">
      <c r="A347" s="21"/>
      <c r="B347" s="99"/>
      <c r="C347" s="100"/>
      <c r="D347" s="29"/>
    </row>
    <row r="348" spans="1:5" s="26" customFormat="1" ht="45.75" customHeight="1" hidden="1">
      <c r="A348" s="116"/>
      <c r="B348" s="99"/>
      <c r="C348" s="100"/>
      <c r="D348" s="29"/>
      <c r="E348" s="27"/>
    </row>
    <row r="349" spans="1:5" s="26" customFormat="1" ht="23.25" customHeight="1" hidden="1">
      <c r="A349" s="117"/>
      <c r="B349" s="99"/>
      <c r="C349" s="100"/>
      <c r="D349" s="29"/>
      <c r="E349" s="27"/>
    </row>
    <row r="350" spans="1:5" s="26" customFormat="1" ht="22.5" customHeight="1" hidden="1">
      <c r="A350" s="118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99"/>
      <c r="C352" s="100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7"/>
      <c r="C355" s="108"/>
      <c r="D355" s="66"/>
    </row>
    <row r="356" spans="1:4" ht="15.75" customHeight="1">
      <c r="A356" s="21"/>
      <c r="B356" s="99"/>
      <c r="C356" s="100"/>
      <c r="D356" s="66"/>
    </row>
    <row r="357" spans="1:8" s="30" customFormat="1" ht="18.75">
      <c r="A357" s="65"/>
      <c r="B357" s="99"/>
      <c r="C357" s="100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99"/>
      <c r="C360" s="100"/>
      <c r="D360" s="66"/>
      <c r="F360" s="22"/>
      <c r="G360" s="22"/>
      <c r="H360" s="22"/>
    </row>
    <row r="361" spans="1:4" ht="18.75">
      <c r="A361" s="21"/>
      <c r="B361" s="99"/>
      <c r="C361" s="100"/>
      <c r="D361" s="29"/>
    </row>
  </sheetData>
  <sheetProtection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2022-04-22T07:51:09Z</dcterms:modified>
  <cp:category/>
  <cp:version/>
  <cp:contentType/>
  <cp:contentStatus/>
</cp:coreProperties>
</file>