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4.01.2022" sheetId="2" r:id="rId2"/>
  </sheets>
  <definedNames>
    <definedName name="_xlnm.Print_Area" localSheetId="1">'24.01.2022'!$A$1:$D$348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<sst xmlns="http://schemas.openxmlformats.org/spreadsheetml/2006/main" count="271" uniqueCount="129">
  <si>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</si>
  <si>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</si>
  <si>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</si>
  <si>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</si>
  <si>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</si>
  <si>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</si>
  <si>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</si>
  <si>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</si>
  <si>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</si>
  <si>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</si>
  <si>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</si>
  <si>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</si>
  <si>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</si>
  <si>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</si>
  <si>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</si>
  <si>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</si>
  <si>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</si>
  <si>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</si>
  <si>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</si>
  <si>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</si>
  <si>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</si>
  <si>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</si>
  <si>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</si>
  <si>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</si>
  <si>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</si>
  <si>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</si>
  <si>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</si>
  <si>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</si>
  <si>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</si>
  <si>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</si>
  <si>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</si>
  <si>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</si>
  <si>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</si>
  <si>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</si>
  <si>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</si>
  <si>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</si>
  <si>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</si>
  <si>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</si>
  <si>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</si>
  <si>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</si>
  <si>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</si>
  <si>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</si>
  <si>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</si>
  <si>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</si>
  <si>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</si>
  <si>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</si>
  <si>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</si>
  <si>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</si>
  <si>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</si>
  <si>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</si>
  <si>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</si>
  <si>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</si>
  <si>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</si>
  <si>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</si>
  <si>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</si>
  <si>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</si>
  <si>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</si>
  <si>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</si>
  <si>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</si>
  <si>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</si>
  <si>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</si>
  <si>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</si>
  <si>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</si>
  <si>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</si>
  <si>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</si>
  <si>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</si>
  <si>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</si>
  <si>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</si>
  <si>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</si>
  <si>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</si>
  <si>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</si>
  <si>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</si>
  <si>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</si>
  <si>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</si>
  <si>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</si>
  <si>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</si>
  <si>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</si>
  <si>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</si>
  <si>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</si>
  <si>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</si>
  <si>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</si>
  <si>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</si>
  <si>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</si>
  <si>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</si>
  <si>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</si>
  <si>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</si>
  <si>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</si>
  <si>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</si>
  <si>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</si>
  <si>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</si>
  <si>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</si>
  <si>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</si>
  <si>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</si>
  <si>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</si>
  <si>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</si>
  <si>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</si>
  <si>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</si>
  <si>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</si>
  <si>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</si>
  <si>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</si>
  <si>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</si>
  <si>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</si>
  <si>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</si>
  <si>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</si>
  <si>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</si>
  <si>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</si>
  <si>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 xml:space="preserve">Освіта  </t>
  </si>
  <si>
    <t>НМЦСС</t>
  </si>
  <si>
    <t>Фінансування видатків бюджету Ніжинської міської територіальної громади за 24.01.2022р. пооб’єктно</t>
  </si>
  <si>
    <t>звільненим працівникам</t>
  </si>
  <si>
    <t>бланки ЗОШ № 9</t>
  </si>
  <si>
    <t>компенсація за послуги зв’язку за грудень 2021 р. по програмі "Турбота"</t>
  </si>
  <si>
    <t>Стоматологічна поліклініка</t>
  </si>
  <si>
    <t>бензин</t>
  </si>
  <si>
    <t>пільгова пенсія</t>
  </si>
  <si>
    <t>заправка картриджів по програмі інформатизації</t>
  </si>
  <si>
    <t>сервісне обслуговування програмного запезпечення (зарплата)  по програмі інформатизації</t>
  </si>
  <si>
    <t>програмне забезпечення (Дебет Плюс) по програмі інформатизації</t>
  </si>
  <si>
    <t>послуги інтернет по програмі інформатизації</t>
  </si>
  <si>
    <t>послуги охорони</t>
  </si>
  <si>
    <t>обслуговування прибудинкової території</t>
  </si>
  <si>
    <t>за спостерігання за спрацюванням установок пожежної сигналізації</t>
  </si>
  <si>
    <t>робота асенмашини</t>
  </si>
  <si>
    <t>Залишок коштів станом на 24.01.2022 р., в т.ч.:</t>
  </si>
  <si>
    <t>Надходження коштів на рахунки бюджету 24.01.2022 р., в т.ч.:</t>
  </si>
  <si>
    <t>не проведено розпорядження на фінансування, яке було включено в заявку за 24.01.2022 р.</t>
  </si>
  <si>
    <t xml:space="preserve">Всього коштів на рахунках бюджету 24.01.2022 р. </t>
  </si>
  <si>
    <t xml:space="preserve">розпорядження  № 15, 16, 17 від  24.01.2022 р. </t>
  </si>
  <si>
    <t xml:space="preserve">Субвенція на надання державної підтримки особам з особливими освітніми потребами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</si>
</sst>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3"/>
  <sheetViews>
    <sheetView tabSelected="1" view="pageBreakPreview" zoomScale="75" zoomScaleNormal="70" zoomScaleSheetLayoutView="75" workbookViewId="0" topLeftCell="A168">
      <selection activeCell="B286" sqref="B286:C28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11" t="s">
        <v>108</v>
      </c>
      <c r="B1" s="111"/>
      <c r="C1" s="111"/>
      <c r="D1" s="111"/>
      <c r="E1" s="111"/>
    </row>
    <row r="2" spans="1:5" ht="26.25" customHeight="1" hidden="1">
      <c r="A2" s="112" t="s">
        <v>127</v>
      </c>
      <c r="B2" s="112"/>
      <c r="C2" s="112"/>
      <c r="D2" s="113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84" t="s">
        <v>123</v>
      </c>
      <c r="B4" s="84"/>
      <c r="C4" s="84"/>
      <c r="D4" s="52">
        <v>25866242.18</v>
      </c>
      <c r="E4" s="23"/>
    </row>
    <row r="5" spans="1:5" ht="23.25" customHeight="1">
      <c r="A5" s="84" t="s">
        <v>100</v>
      </c>
      <c r="B5" s="84"/>
      <c r="C5" s="84"/>
      <c r="D5" s="52"/>
      <c r="E5" s="23"/>
    </row>
    <row r="6" spans="1:5" ht="23.25" customHeight="1">
      <c r="A6" s="84" t="s">
        <v>124</v>
      </c>
      <c r="B6" s="84"/>
      <c r="C6" s="84"/>
      <c r="D6" s="52">
        <f>D9+D10</f>
        <v>3300699.77</v>
      </c>
      <c r="E6" s="23"/>
    </row>
    <row r="7" spans="1:5" ht="23.25" customHeight="1">
      <c r="A7" s="106" t="s">
        <v>102</v>
      </c>
      <c r="B7" s="106"/>
      <c r="C7" s="106"/>
      <c r="D7" s="24"/>
      <c r="E7" s="23"/>
    </row>
    <row r="8" spans="1:5" ht="23.25" customHeight="1">
      <c r="A8" s="106" t="s">
        <v>103</v>
      </c>
      <c r="B8" s="106"/>
      <c r="C8" s="106"/>
      <c r="D8" s="24"/>
      <c r="E8" s="23"/>
    </row>
    <row r="9" spans="1:5" ht="21.75" customHeight="1">
      <c r="A9" s="106" t="s">
        <v>61</v>
      </c>
      <c r="B9" s="106"/>
      <c r="C9" s="106"/>
      <c r="D9" s="64">
        <v>3300699.77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2.5" customHeight="1">
      <c r="A11" s="108" t="s">
        <v>125</v>
      </c>
      <c r="B11" s="109"/>
      <c r="C11" s="110"/>
      <c r="D11" s="34"/>
      <c r="E11" s="23"/>
    </row>
    <row r="12" spans="1:6" ht="23.25" customHeight="1">
      <c r="A12" s="84" t="s">
        <v>126</v>
      </c>
      <c r="B12" s="84"/>
      <c r="C12" s="84"/>
      <c r="D12" s="52">
        <f>D4+D6-D7-D5+D8-D11</f>
        <v>29166941.95</v>
      </c>
      <c r="E12" s="23"/>
      <c r="F12" s="30"/>
    </row>
    <row r="13" spans="1:5" ht="27.75" customHeight="1">
      <c r="A13" s="104" t="s">
        <v>70</v>
      </c>
      <c r="B13" s="104"/>
      <c r="C13" s="104"/>
      <c r="D13" s="104"/>
      <c r="E13" s="23"/>
    </row>
    <row r="14" spans="1:6" s="25" customFormat="1" ht="24.75" customHeight="1">
      <c r="A14" s="53" t="s">
        <v>53</v>
      </c>
      <c r="B14" s="104" t="s">
        <v>54</v>
      </c>
      <c r="C14" s="104"/>
      <c r="D14" s="54">
        <f>D15+D36+D42+D50+D156+D157+D158+D161+D160</f>
        <v>806001.48</v>
      </c>
      <c r="E14" s="68"/>
      <c r="F14" s="60"/>
    </row>
    <row r="15" spans="1:5" s="25" customFormat="1" ht="27" customHeight="1">
      <c r="A15" s="50" t="s">
        <v>55</v>
      </c>
      <c r="B15" s="76" t="s">
        <v>109</v>
      </c>
      <c r="C15" s="76"/>
      <c r="D15" s="38">
        <f>D16+D17+D18+D19+D20+D21+D22+D23+D24+D25+D26+D27+D28+D29+D30+D31+D32+D33+D34+D35</f>
        <v>12820.95</v>
      </c>
      <c r="E15" s="68"/>
    </row>
    <row r="16" spans="1:5" s="25" customFormat="1" ht="25.5" customHeight="1" hidden="1">
      <c r="A16" s="55"/>
      <c r="B16" s="49"/>
      <c r="C16" s="48" t="s">
        <v>73</v>
      </c>
      <c r="D16" s="44"/>
      <c r="E16" s="68"/>
    </row>
    <row r="17" spans="1:5" s="25" customFormat="1" ht="21" customHeight="1" hidden="1">
      <c r="A17" s="55"/>
      <c r="B17" s="49"/>
      <c r="C17" s="48" t="s">
        <v>91</v>
      </c>
      <c r="D17" s="47"/>
      <c r="E17" s="68"/>
    </row>
    <row r="18" spans="1:5" s="32" customFormat="1" ht="22.5" customHeight="1" hidden="1">
      <c r="A18" s="55"/>
      <c r="B18" s="49"/>
      <c r="C18" s="48" t="s">
        <v>107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 hidden="1">
      <c r="A21" s="55"/>
      <c r="B21" s="49"/>
      <c r="C21" s="48" t="s">
        <v>95</v>
      </c>
      <c r="D21" s="47"/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106</v>
      </c>
      <c r="D24" s="47">
        <v>12820.95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/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 hidden="1">
      <c r="A29" s="55"/>
      <c r="B29" s="49"/>
      <c r="C29" s="48" t="s">
        <v>69</v>
      </c>
      <c r="D29" s="47"/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 hidden="1">
      <c r="A31" s="55"/>
      <c r="B31" s="49"/>
      <c r="C31" s="48" t="s">
        <v>76</v>
      </c>
      <c r="D31" s="47"/>
      <c r="E31" s="69"/>
    </row>
    <row r="32" spans="1:5" s="32" customFormat="1" ht="21" customHeight="1" hidden="1">
      <c r="A32" s="55"/>
      <c r="B32" s="49"/>
      <c r="C32" s="48" t="s">
        <v>86</v>
      </c>
      <c r="D32" s="47"/>
      <c r="E32" s="69"/>
    </row>
    <row r="33" spans="1:5" s="32" customFormat="1" ht="21" customHeight="1" hidden="1">
      <c r="A33" s="55"/>
      <c r="B33" s="49"/>
      <c r="C33" s="48" t="s">
        <v>88</v>
      </c>
      <c r="D33" s="47"/>
      <c r="E33" s="69"/>
    </row>
    <row r="34" spans="1:5" s="32" customFormat="1" ht="24" customHeight="1" hidden="1">
      <c r="A34" s="55"/>
      <c r="B34" s="49"/>
      <c r="C34" s="48" t="s">
        <v>99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05" t="s">
        <v>67</v>
      </c>
      <c r="C36" s="105"/>
      <c r="D36" s="38">
        <f>SUM(D37:D41)</f>
        <v>536578.79</v>
      </c>
      <c r="E36" s="69"/>
    </row>
    <row r="37" spans="1:5" s="32" customFormat="1" ht="22.5" customHeight="1" hidden="1">
      <c r="A37" s="50"/>
      <c r="B37" s="103" t="s">
        <v>68</v>
      </c>
      <c r="C37" s="103"/>
      <c r="D37" s="40"/>
      <c r="E37" s="69"/>
    </row>
    <row r="38" spans="1:5" s="25" customFormat="1" ht="24" customHeight="1" hidden="1">
      <c r="A38" s="50"/>
      <c r="B38" s="103" t="s">
        <v>15</v>
      </c>
      <c r="C38" s="103"/>
      <c r="D38" s="40"/>
      <c r="E38" s="68"/>
    </row>
    <row r="39" spans="1:5" s="25" customFormat="1" ht="24" customHeight="1">
      <c r="A39" s="50"/>
      <c r="B39" s="103" t="s">
        <v>89</v>
      </c>
      <c r="C39" s="103"/>
      <c r="D39" s="41">
        <v>474.24</v>
      </c>
      <c r="E39" s="68"/>
    </row>
    <row r="40" spans="1:5" s="25" customFormat="1" ht="24" customHeight="1">
      <c r="A40" s="50"/>
      <c r="B40" s="103" t="s">
        <v>90</v>
      </c>
      <c r="C40" s="103"/>
      <c r="D40" s="40">
        <v>536104.55</v>
      </c>
      <c r="E40" s="68"/>
    </row>
    <row r="41" spans="1:5" s="25" customFormat="1" ht="19.5" customHeight="1">
      <c r="A41" s="50"/>
      <c r="B41" s="103"/>
      <c r="C41" s="103"/>
      <c r="D41" s="40"/>
      <c r="E41" s="68"/>
    </row>
    <row r="42" spans="1:5" s="25" customFormat="1" ht="24" customHeight="1">
      <c r="A42" s="50" t="s">
        <v>10</v>
      </c>
      <c r="B42" s="97" t="s">
        <v>67</v>
      </c>
      <c r="C42" s="97"/>
      <c r="D42" s="42">
        <f>SUM(D43:D49)</f>
        <v>0</v>
      </c>
      <c r="E42" s="68"/>
    </row>
    <row r="43" spans="1:5" s="25" customFormat="1" ht="24" customHeight="1" hidden="1">
      <c r="A43" s="50"/>
      <c r="B43" s="103" t="s">
        <v>63</v>
      </c>
      <c r="C43" s="103"/>
      <c r="D43" s="40"/>
      <c r="E43" s="68"/>
    </row>
    <row r="44" spans="1:5" s="25" customFormat="1" ht="24" customHeight="1" hidden="1">
      <c r="A44" s="50"/>
      <c r="B44" s="103" t="s">
        <v>83</v>
      </c>
      <c r="C44" s="103"/>
      <c r="D44" s="40"/>
      <c r="E44" s="68"/>
    </row>
    <row r="45" spans="1:5" s="25" customFormat="1" ht="19.5" hidden="1">
      <c r="A45" s="50"/>
      <c r="B45" s="103" t="s">
        <v>84</v>
      </c>
      <c r="C45" s="103"/>
      <c r="D45" s="40"/>
      <c r="E45" s="68"/>
    </row>
    <row r="46" spans="1:5" s="25" customFormat="1" ht="19.5" hidden="1">
      <c r="A46" s="50"/>
      <c r="B46" s="103" t="s">
        <v>15</v>
      </c>
      <c r="C46" s="103"/>
      <c r="D46" s="40"/>
      <c r="E46" s="68"/>
    </row>
    <row r="47" spans="1:5" s="25" customFormat="1" ht="19.5" hidden="1">
      <c r="A47" s="50"/>
      <c r="B47" s="103" t="s">
        <v>31</v>
      </c>
      <c r="C47" s="103"/>
      <c r="D47" s="40"/>
      <c r="E47" s="68"/>
    </row>
    <row r="48" spans="1:5" s="25" customFormat="1" ht="24" customHeight="1" hidden="1">
      <c r="A48" s="50"/>
      <c r="B48" s="103" t="s">
        <v>68</v>
      </c>
      <c r="C48" s="103"/>
      <c r="D48" s="40"/>
      <c r="E48" s="68"/>
    </row>
    <row r="49" spans="1:5" s="25" customFormat="1" ht="24" customHeight="1" hidden="1">
      <c r="A49" s="50"/>
      <c r="B49" s="103" t="s">
        <v>74</v>
      </c>
      <c r="C49" s="103"/>
      <c r="D49" s="40"/>
      <c r="E49" s="68"/>
    </row>
    <row r="50" spans="1:5" s="25" customFormat="1" ht="22.5" customHeight="1">
      <c r="A50" s="21" t="s">
        <v>25</v>
      </c>
      <c r="B50" s="97" t="s">
        <v>26</v>
      </c>
      <c r="C50" s="97"/>
      <c r="D50" s="39">
        <f>D51+D72+D94+D115+D134+D154</f>
        <v>256398.74000000002</v>
      </c>
      <c r="E50" s="68"/>
    </row>
    <row r="51" spans="1:5" s="25" customFormat="1" ht="27" customHeight="1">
      <c r="A51" s="21"/>
      <c r="B51" s="97" t="s">
        <v>72</v>
      </c>
      <c r="C51" s="97"/>
      <c r="D51" s="58">
        <f>SUM(D52:D71)</f>
        <v>246918.7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>
      <c r="A55" s="55"/>
      <c r="B55" s="56"/>
      <c r="C55" s="48" t="s">
        <v>74</v>
      </c>
      <c r="D55" s="44">
        <v>163691.6</v>
      </c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 hidden="1">
      <c r="A58" s="55"/>
      <c r="B58" s="56"/>
      <c r="C58" s="48" t="s">
        <v>15</v>
      </c>
      <c r="D58" s="44"/>
      <c r="E58" s="69"/>
    </row>
    <row r="59" spans="1:5" s="32" customFormat="1" ht="23.25" customHeight="1" hidden="1">
      <c r="A59" s="55"/>
      <c r="B59" s="56"/>
      <c r="C59" s="48" t="s">
        <v>64</v>
      </c>
      <c r="D59" s="44"/>
      <c r="E59" s="69"/>
    </row>
    <row r="60" spans="1:5" s="32" customFormat="1" ht="21" customHeight="1">
      <c r="A60" s="55"/>
      <c r="B60" s="56"/>
      <c r="C60" s="48" t="s">
        <v>18</v>
      </c>
      <c r="D60" s="44">
        <v>83227.1</v>
      </c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 hidden="1">
      <c r="A63" s="55"/>
      <c r="B63" s="56"/>
      <c r="C63" s="48" t="s">
        <v>45</v>
      </c>
      <c r="D63" s="44"/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97" t="s">
        <v>1</v>
      </c>
      <c r="C72" s="97"/>
      <c r="D72" s="58">
        <f>SUM(D73:D93)</f>
        <v>6620.51</v>
      </c>
      <c r="E72" s="69"/>
    </row>
    <row r="73" spans="1:5" s="25" customFormat="1" ht="18.75" hidden="1">
      <c r="A73" s="55"/>
      <c r="B73" s="48"/>
      <c r="C73" s="48" t="s">
        <v>14</v>
      </c>
      <c r="D73" s="44"/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 hidden="1">
      <c r="A75" s="55"/>
      <c r="B75" s="48"/>
      <c r="C75" s="48" t="s">
        <v>30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63</v>
      </c>
      <c r="D77" s="44"/>
      <c r="E77" s="69"/>
    </row>
    <row r="78" spans="1:5" s="32" customFormat="1" ht="18.75">
      <c r="A78" s="55"/>
      <c r="B78" s="48"/>
      <c r="C78" s="48" t="s">
        <v>75</v>
      </c>
      <c r="D78" s="44">
        <v>3348.33</v>
      </c>
      <c r="E78" s="69"/>
    </row>
    <row r="79" spans="1:5" s="32" customFormat="1" ht="18.75" hidden="1">
      <c r="A79" s="55"/>
      <c r="B79" s="48"/>
      <c r="C79" s="48" t="s">
        <v>15</v>
      </c>
      <c r="D79" s="44"/>
      <c r="E79" s="69"/>
    </row>
    <row r="80" spans="1:5" s="32" customFormat="1" ht="18.75" hidden="1">
      <c r="A80" s="55"/>
      <c r="B80" s="48"/>
      <c r="C80" s="48" t="s">
        <v>64</v>
      </c>
      <c r="D80" s="44"/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>
      <c r="A82" s="55"/>
      <c r="B82" s="48"/>
      <c r="C82" s="48" t="s">
        <v>66</v>
      </c>
      <c r="D82" s="44">
        <v>2371.34</v>
      </c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>
      <c r="A84" s="55"/>
      <c r="B84" s="48"/>
      <c r="C84" s="48" t="s">
        <v>31</v>
      </c>
      <c r="D84" s="44">
        <v>372.03</v>
      </c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>
      <c r="A86" s="55"/>
      <c r="B86" s="48"/>
      <c r="C86" s="48" t="s">
        <v>45</v>
      </c>
      <c r="D86" s="44">
        <v>105.75</v>
      </c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>
      <c r="A93" s="55"/>
      <c r="B93" s="48"/>
      <c r="C93" s="48" t="s">
        <v>60</v>
      </c>
      <c r="D93" s="44">
        <v>423.06</v>
      </c>
      <c r="E93" s="69"/>
    </row>
    <row r="94" spans="1:5" s="32" customFormat="1" ht="19.5" customHeight="1">
      <c r="A94" s="21"/>
      <c r="B94" s="97" t="s">
        <v>2</v>
      </c>
      <c r="C94" s="97"/>
      <c r="D94" s="58">
        <f>SUM(D95:D114)</f>
        <v>0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 hidden="1">
      <c r="A102" s="55"/>
      <c r="B102" s="56"/>
      <c r="C102" s="48" t="s">
        <v>64</v>
      </c>
      <c r="D102" s="44"/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97" t="s">
        <v>71</v>
      </c>
      <c r="C115" s="97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97" t="s">
        <v>85</v>
      </c>
      <c r="C134" s="97"/>
      <c r="D134" s="58">
        <f>SUM(D135:D153)</f>
        <v>2859.53</v>
      </c>
      <c r="E134" s="69"/>
      <c r="G134" s="36"/>
    </row>
    <row r="135" spans="1:5" s="25" customFormat="1" ht="18.75" customHeight="1" hidden="1">
      <c r="A135" s="55"/>
      <c r="B135" s="48"/>
      <c r="C135" s="48" t="s">
        <v>101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>
      <c r="A140" s="55"/>
      <c r="B140" s="48"/>
      <c r="C140" s="48" t="s">
        <v>75</v>
      </c>
      <c r="D140" s="44">
        <v>2859.53</v>
      </c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 hidden="1">
      <c r="A142" s="55"/>
      <c r="B142" s="48"/>
      <c r="C142" s="48" t="s">
        <v>64</v>
      </c>
      <c r="D142" s="44"/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97" t="s">
        <v>81</v>
      </c>
      <c r="C154" s="9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22.5" customHeight="1">
      <c r="A156" s="87" t="s">
        <v>56</v>
      </c>
      <c r="B156" s="97" t="s">
        <v>111</v>
      </c>
      <c r="C156" s="97"/>
      <c r="D156" s="43">
        <v>203</v>
      </c>
      <c r="E156" s="69"/>
    </row>
    <row r="157" spans="1:5" s="25" customFormat="1" ht="19.5" customHeight="1" hidden="1">
      <c r="A157" s="88"/>
      <c r="B157" s="97"/>
      <c r="C157" s="97"/>
      <c r="D157" s="43"/>
      <c r="E157" s="68"/>
    </row>
    <row r="158" spans="1:5" s="25" customFormat="1" ht="18" customHeight="1" hidden="1">
      <c r="A158" s="88"/>
      <c r="B158" s="97"/>
      <c r="C158" s="97"/>
      <c r="D158" s="40"/>
      <c r="E158" s="68"/>
    </row>
    <row r="159" spans="1:5" s="25" customFormat="1" ht="42" customHeight="1" hidden="1">
      <c r="A159" s="88"/>
      <c r="B159" s="101"/>
      <c r="C159" s="102"/>
      <c r="D159" s="40"/>
      <c r="E159" s="68"/>
    </row>
    <row r="160" spans="1:5" s="25" customFormat="1" ht="26.25" customHeight="1" hidden="1">
      <c r="A160" s="88"/>
      <c r="B160" s="97"/>
      <c r="C160" s="97"/>
      <c r="D160" s="43"/>
      <c r="E160" s="68"/>
    </row>
    <row r="161" spans="1:5" s="25" customFormat="1" ht="38.25" customHeight="1" hidden="1">
      <c r="A161" s="89"/>
      <c r="B161" s="97"/>
      <c r="C161" s="97"/>
      <c r="D161" s="43"/>
      <c r="E161" s="68"/>
    </row>
    <row r="162" spans="1:6" s="25" customFormat="1" ht="26.25" customHeight="1">
      <c r="A162" s="50" t="s">
        <v>22</v>
      </c>
      <c r="B162" s="84" t="s">
        <v>57</v>
      </c>
      <c r="C162" s="84"/>
      <c r="D162" s="39">
        <f>D175+D184+D194+D199+D203+D216+D261+D267+D273+D291+D254+D313+D235+D245+D285+D302+D326</f>
        <v>27728.000000000004</v>
      </c>
      <c r="E162" s="68"/>
      <c r="F162" s="60"/>
    </row>
    <row r="163" spans="1:6" s="25" customFormat="1" ht="17.25" customHeight="1">
      <c r="A163" s="84" t="s">
        <v>112</v>
      </c>
      <c r="B163" s="76" t="s">
        <v>113</v>
      </c>
      <c r="C163" s="76"/>
      <c r="D163" s="40">
        <v>510</v>
      </c>
      <c r="E163" s="57"/>
      <c r="F163" s="60"/>
    </row>
    <row r="164" spans="1:6" s="25" customFormat="1" ht="18.75">
      <c r="A164" s="84"/>
      <c r="B164" s="76" t="s">
        <v>114</v>
      </c>
      <c r="C164" s="76"/>
      <c r="D164" s="40">
        <v>1732.4</v>
      </c>
      <c r="E164" s="57"/>
      <c r="F164" s="60"/>
    </row>
    <row r="165" spans="1:7" s="25" customFormat="1" ht="18.75">
      <c r="A165" s="84"/>
      <c r="B165" s="97" t="s">
        <v>115</v>
      </c>
      <c r="C165" s="97"/>
      <c r="D165" s="40">
        <v>1190</v>
      </c>
      <c r="E165" s="57"/>
      <c r="G165" s="60"/>
    </row>
    <row r="166" spans="1:7" s="25" customFormat="1" ht="36.75" customHeight="1">
      <c r="A166" s="84"/>
      <c r="B166" s="97" t="s">
        <v>116</v>
      </c>
      <c r="C166" s="97"/>
      <c r="D166" s="40">
        <v>650</v>
      </c>
      <c r="E166" s="57"/>
      <c r="G166" s="60"/>
    </row>
    <row r="167" spans="1:7" s="25" customFormat="1" ht="26.25" customHeight="1">
      <c r="A167" s="84"/>
      <c r="B167" s="76" t="s">
        <v>117</v>
      </c>
      <c r="C167" s="76"/>
      <c r="D167" s="43">
        <v>12912</v>
      </c>
      <c r="E167" s="57"/>
      <c r="G167" s="60"/>
    </row>
    <row r="168" spans="1:7" s="25" customFormat="1" ht="25.5" customHeight="1">
      <c r="A168" s="84"/>
      <c r="B168" s="97" t="s">
        <v>118</v>
      </c>
      <c r="C168" s="97"/>
      <c r="D168" s="40">
        <v>770</v>
      </c>
      <c r="E168" s="57"/>
      <c r="G168" s="60"/>
    </row>
    <row r="169" spans="1:7" s="25" customFormat="1" ht="18.75" hidden="1">
      <c r="A169" s="84"/>
      <c r="B169" s="76"/>
      <c r="C169" s="76"/>
      <c r="D169" s="40"/>
      <c r="E169" s="57"/>
      <c r="G169" s="60"/>
    </row>
    <row r="170" spans="1:7" s="25" customFormat="1" ht="18.75" hidden="1">
      <c r="A170" s="84"/>
      <c r="B170" s="97"/>
      <c r="C170" s="97"/>
      <c r="D170" s="43"/>
      <c r="E170" s="57"/>
      <c r="G170" s="60"/>
    </row>
    <row r="171" spans="1:7" s="25" customFormat="1" ht="36.75" customHeight="1" hidden="1">
      <c r="A171" s="84"/>
      <c r="B171" s="97"/>
      <c r="C171" s="97"/>
      <c r="D171" s="43"/>
      <c r="E171" s="57"/>
      <c r="G171" s="60"/>
    </row>
    <row r="172" spans="1:7" s="25" customFormat="1" ht="39" customHeight="1" hidden="1">
      <c r="A172" s="84"/>
      <c r="B172" s="97"/>
      <c r="C172" s="97"/>
      <c r="D172" s="43"/>
      <c r="E172" s="57"/>
      <c r="G172" s="60"/>
    </row>
    <row r="173" spans="1:7" s="25" customFormat="1" ht="41.25" customHeight="1" hidden="1">
      <c r="A173" s="84"/>
      <c r="B173" s="97"/>
      <c r="C173" s="97"/>
      <c r="D173" s="40"/>
      <c r="E173" s="57"/>
      <c r="G173" s="60"/>
    </row>
    <row r="174" spans="1:7" s="25" customFormat="1" ht="40.5" customHeight="1" hidden="1">
      <c r="A174" s="84"/>
      <c r="B174" s="97"/>
      <c r="C174" s="97"/>
      <c r="D174" s="39"/>
      <c r="E174" s="57"/>
      <c r="G174" s="60"/>
    </row>
    <row r="175" spans="1:5" s="25" customFormat="1" ht="22.5" customHeight="1">
      <c r="A175" s="84"/>
      <c r="B175" s="96" t="s">
        <v>92</v>
      </c>
      <c r="C175" s="96"/>
      <c r="D175" s="58">
        <f>SUM(D163:D174)</f>
        <v>17764.4</v>
      </c>
      <c r="E175" s="57"/>
    </row>
    <row r="176" spans="1:4" s="26" customFormat="1" ht="18" customHeight="1">
      <c r="A176" s="87" t="s">
        <v>45</v>
      </c>
      <c r="B176" s="76" t="s">
        <v>119</v>
      </c>
      <c r="C176" s="76"/>
      <c r="D176" s="29">
        <f>950+4850+800</f>
        <v>6600</v>
      </c>
    </row>
    <row r="177" spans="1:4" s="26" customFormat="1" ht="18.75">
      <c r="A177" s="88"/>
      <c r="B177" s="76" t="s">
        <v>120</v>
      </c>
      <c r="C177" s="76"/>
      <c r="D177" s="29">
        <v>554.4</v>
      </c>
    </row>
    <row r="178" spans="1:4" s="26" customFormat="1" ht="22.5" customHeight="1">
      <c r="A178" s="88"/>
      <c r="B178" s="97" t="s">
        <v>118</v>
      </c>
      <c r="C178" s="97"/>
      <c r="D178" s="29">
        <v>500</v>
      </c>
    </row>
    <row r="179" spans="1:4" s="26" customFormat="1" ht="22.5" customHeight="1" hidden="1">
      <c r="A179" s="88"/>
      <c r="B179" s="76"/>
      <c r="C179" s="76"/>
      <c r="D179" s="29"/>
    </row>
    <row r="180" spans="1:4" s="26" customFormat="1" ht="21.75" customHeight="1" hidden="1">
      <c r="A180" s="88"/>
      <c r="B180" s="76"/>
      <c r="C180" s="76"/>
      <c r="D180" s="29"/>
    </row>
    <row r="181" spans="1:4" s="26" customFormat="1" ht="22.5" customHeight="1" hidden="1">
      <c r="A181" s="88"/>
      <c r="B181" s="76"/>
      <c r="C181" s="76"/>
      <c r="D181" s="29"/>
    </row>
    <row r="182" spans="1:4" s="26" customFormat="1" ht="21.75" customHeight="1" hidden="1">
      <c r="A182" s="88"/>
      <c r="B182" s="76"/>
      <c r="C182" s="76"/>
      <c r="D182" s="29"/>
    </row>
    <row r="183" spans="1:4" s="26" customFormat="1" ht="18.75" hidden="1">
      <c r="A183" s="88"/>
      <c r="B183" s="76"/>
      <c r="C183" s="76"/>
      <c r="D183" s="29"/>
    </row>
    <row r="184" spans="1:8" s="26" customFormat="1" ht="22.5" customHeight="1">
      <c r="A184" s="89"/>
      <c r="B184" s="96" t="s">
        <v>92</v>
      </c>
      <c r="C184" s="96"/>
      <c r="D184" s="59">
        <f>SUM(D176:D183)</f>
        <v>7654.4</v>
      </c>
      <c r="F184" s="28"/>
      <c r="H184" s="28"/>
    </row>
    <row r="185" spans="1:4" s="26" customFormat="1" ht="18.75" hidden="1">
      <c r="A185" s="84" t="s">
        <v>69</v>
      </c>
      <c r="B185" s="76"/>
      <c r="C185" s="76"/>
      <c r="D185" s="29"/>
    </row>
    <row r="186" spans="1:4" s="26" customFormat="1" ht="18" customHeight="1" hidden="1">
      <c r="A186" s="84"/>
      <c r="B186" s="76"/>
      <c r="C186" s="76"/>
      <c r="D186" s="29"/>
    </row>
    <row r="187" spans="1:4" s="26" customFormat="1" ht="18" customHeight="1" hidden="1">
      <c r="A187" s="84"/>
      <c r="B187" s="76"/>
      <c r="C187" s="76"/>
      <c r="D187" s="29"/>
    </row>
    <row r="188" spans="1:4" s="26" customFormat="1" ht="21" customHeight="1" hidden="1">
      <c r="A188" s="84"/>
      <c r="B188" s="76"/>
      <c r="C188" s="76"/>
      <c r="D188" s="29"/>
    </row>
    <row r="189" spans="1:4" s="26" customFormat="1" ht="22.5" customHeight="1" hidden="1">
      <c r="A189" s="84"/>
      <c r="B189" s="76"/>
      <c r="C189" s="76"/>
      <c r="D189" s="29"/>
    </row>
    <row r="190" spans="1:4" s="26" customFormat="1" ht="22.5" customHeight="1" hidden="1">
      <c r="A190" s="84"/>
      <c r="B190" s="76"/>
      <c r="C190" s="76"/>
      <c r="D190" s="29"/>
    </row>
    <row r="191" spans="1:4" s="26" customFormat="1" ht="22.5" customHeight="1" hidden="1">
      <c r="A191" s="84"/>
      <c r="B191" s="76"/>
      <c r="C191" s="76"/>
      <c r="D191" s="29"/>
    </row>
    <row r="192" spans="1:4" s="26" customFormat="1" ht="22.5" customHeight="1" hidden="1">
      <c r="A192" s="84"/>
      <c r="B192" s="76"/>
      <c r="C192" s="76"/>
      <c r="D192" s="29"/>
    </row>
    <row r="193" spans="1:4" s="26" customFormat="1" ht="12" customHeight="1" hidden="1">
      <c r="A193" s="84"/>
      <c r="B193" s="76"/>
      <c r="C193" s="76"/>
      <c r="D193" s="29"/>
    </row>
    <row r="194" spans="1:4" s="26" customFormat="1" ht="20.25" customHeight="1" hidden="1">
      <c r="A194" s="84"/>
      <c r="B194" s="96" t="s">
        <v>92</v>
      </c>
      <c r="C194" s="96"/>
      <c r="D194" s="24">
        <f>SUM(D185:D193)</f>
        <v>0</v>
      </c>
    </row>
    <row r="195" spans="1:4" s="26" customFormat="1" ht="26.25" customHeight="1" hidden="1">
      <c r="A195" s="84" t="s">
        <v>63</v>
      </c>
      <c r="B195" s="76"/>
      <c r="C195" s="76"/>
      <c r="D195" s="29"/>
    </row>
    <row r="196" spans="1:4" s="26" customFormat="1" ht="18.75" hidden="1">
      <c r="A196" s="84"/>
      <c r="B196" s="76"/>
      <c r="C196" s="76"/>
      <c r="D196" s="29"/>
    </row>
    <row r="197" spans="1:4" s="26" customFormat="1" ht="20.25" customHeight="1" hidden="1">
      <c r="A197" s="84"/>
      <c r="B197" s="76"/>
      <c r="C197" s="76"/>
      <c r="D197" s="29"/>
    </row>
    <row r="198" spans="1:4" s="26" customFormat="1" ht="18.75" hidden="1">
      <c r="A198" s="84"/>
      <c r="B198" s="76"/>
      <c r="C198" s="76"/>
      <c r="D198" s="29"/>
    </row>
    <row r="199" spans="1:4" s="26" customFormat="1" ht="19.5" hidden="1">
      <c r="A199" s="84"/>
      <c r="B199" s="96" t="s">
        <v>92</v>
      </c>
      <c r="C199" s="96"/>
      <c r="D199" s="24">
        <f>D195+D196+D197+D198</f>
        <v>0</v>
      </c>
    </row>
    <row r="200" spans="1:4" s="26" customFormat="1" ht="18.75" hidden="1">
      <c r="A200" s="84" t="s">
        <v>15</v>
      </c>
      <c r="B200" s="76"/>
      <c r="C200" s="76"/>
      <c r="D200" s="29"/>
    </row>
    <row r="201" spans="1:4" s="26" customFormat="1" ht="18.75" hidden="1">
      <c r="A201" s="84"/>
      <c r="B201" s="76"/>
      <c r="C201" s="76"/>
      <c r="D201" s="29"/>
    </row>
    <row r="202" spans="1:4" s="26" customFormat="1" ht="18.75" hidden="1">
      <c r="A202" s="84"/>
      <c r="B202" s="76"/>
      <c r="C202" s="76"/>
      <c r="D202" s="29"/>
    </row>
    <row r="203" spans="1:6" s="26" customFormat="1" ht="19.5" hidden="1">
      <c r="A203" s="84"/>
      <c r="B203" s="96" t="s">
        <v>92</v>
      </c>
      <c r="C203" s="96"/>
      <c r="D203" s="24">
        <f>D200+D201+D202</f>
        <v>0</v>
      </c>
      <c r="F203" s="28"/>
    </row>
    <row r="204" spans="1:4" s="26" customFormat="1" ht="18.75" hidden="1">
      <c r="A204" s="84"/>
      <c r="B204" s="97"/>
      <c r="C204" s="97"/>
      <c r="D204" s="29"/>
    </row>
    <row r="205" spans="1:4" s="26" customFormat="1" ht="18.75" hidden="1">
      <c r="A205" s="84"/>
      <c r="B205" s="97"/>
      <c r="C205" s="97"/>
      <c r="D205" s="29"/>
    </row>
    <row r="206" spans="1:4" s="26" customFormat="1" ht="18.75" hidden="1">
      <c r="A206" s="84"/>
      <c r="B206" s="74"/>
      <c r="C206" s="75"/>
      <c r="D206" s="29"/>
    </row>
    <row r="207" spans="1:4" s="26" customFormat="1" ht="18.75" hidden="1">
      <c r="A207" s="84"/>
      <c r="B207" s="97"/>
      <c r="C207" s="97"/>
      <c r="D207" s="29"/>
    </row>
    <row r="208" spans="1:4" s="26" customFormat="1" ht="18.75" hidden="1">
      <c r="A208" s="84"/>
      <c r="B208" s="97"/>
      <c r="C208" s="97"/>
      <c r="D208" s="29"/>
    </row>
    <row r="209" spans="1:4" s="26" customFormat="1" ht="39" customHeight="1" hidden="1">
      <c r="A209" s="84"/>
      <c r="B209" s="101"/>
      <c r="C209" s="102"/>
      <c r="D209" s="29"/>
    </row>
    <row r="210" spans="1:4" s="26" customFormat="1" ht="36" customHeight="1" hidden="1">
      <c r="A210" s="84"/>
      <c r="B210" s="101"/>
      <c r="C210" s="102"/>
      <c r="D210" s="29"/>
    </row>
    <row r="211" spans="1:4" s="26" customFormat="1" ht="18.75" hidden="1">
      <c r="A211" s="84"/>
      <c r="B211" s="101"/>
      <c r="C211" s="102"/>
      <c r="D211" s="29"/>
    </row>
    <row r="212" spans="1:4" s="26" customFormat="1" ht="18.75" hidden="1">
      <c r="A212" s="84"/>
      <c r="B212" s="101"/>
      <c r="C212" s="102"/>
      <c r="D212" s="29"/>
    </row>
    <row r="213" spans="1:4" s="26" customFormat="1" ht="18.75" hidden="1">
      <c r="A213" s="84"/>
      <c r="B213" s="101"/>
      <c r="C213" s="102"/>
      <c r="D213" s="29"/>
    </row>
    <row r="214" spans="1:4" s="26" customFormat="1" ht="18.75" hidden="1">
      <c r="A214" s="84"/>
      <c r="B214" s="101"/>
      <c r="C214" s="102"/>
      <c r="D214" s="29"/>
    </row>
    <row r="215" spans="1:4" s="26" customFormat="1" ht="22.5" customHeight="1" hidden="1">
      <c r="A215" s="84"/>
      <c r="B215" s="97"/>
      <c r="C215" s="97"/>
      <c r="D215" s="29"/>
    </row>
    <row r="216" spans="1:7" s="26" customFormat="1" ht="24" customHeight="1">
      <c r="A216" s="84"/>
      <c r="B216" s="96" t="s">
        <v>92</v>
      </c>
      <c r="C216" s="96"/>
      <c r="D216" s="59">
        <f>SUM(D204:D215)</f>
        <v>0</v>
      </c>
      <c r="G216" s="28"/>
    </row>
    <row r="217" spans="1:7" s="26" customFormat="1" ht="18.75">
      <c r="A217" s="84" t="s">
        <v>64</v>
      </c>
      <c r="B217" s="76" t="s">
        <v>110</v>
      </c>
      <c r="C217" s="76"/>
      <c r="D217" s="29">
        <v>547</v>
      </c>
      <c r="G217" s="28"/>
    </row>
    <row r="218" spans="1:7" s="26" customFormat="1" ht="18.75">
      <c r="A218" s="84"/>
      <c r="B218" s="76" t="s">
        <v>122</v>
      </c>
      <c r="C218" s="76"/>
      <c r="D218" s="29">
        <v>1162.2</v>
      </c>
      <c r="G218" s="28"/>
    </row>
    <row r="219" spans="1:4" s="26" customFormat="1" ht="18.75" hidden="1">
      <c r="A219" s="84"/>
      <c r="B219" s="76"/>
      <c r="C219" s="76"/>
      <c r="D219" s="29"/>
    </row>
    <row r="220" spans="1:4" s="26" customFormat="1" ht="17.25" customHeight="1" hidden="1">
      <c r="A220" s="84"/>
      <c r="B220" s="76"/>
      <c r="C220" s="76"/>
      <c r="D220" s="29"/>
    </row>
    <row r="221" spans="1:4" s="26" customFormat="1" ht="18.75" hidden="1">
      <c r="A221" s="84"/>
      <c r="B221" s="76"/>
      <c r="C221" s="76"/>
      <c r="D221" s="29"/>
    </row>
    <row r="222" spans="1:4" s="26" customFormat="1" ht="30.75" customHeight="1" hidden="1">
      <c r="A222" s="84"/>
      <c r="B222" s="76"/>
      <c r="C222" s="76"/>
      <c r="D222" s="29"/>
    </row>
    <row r="223" spans="1:4" s="26" customFormat="1" ht="18.75" hidden="1">
      <c r="A223" s="84"/>
      <c r="B223" s="74"/>
      <c r="C223" s="75"/>
      <c r="D223" s="29"/>
    </row>
    <row r="224" spans="1:4" s="26" customFormat="1" ht="18.75" hidden="1">
      <c r="A224" s="84"/>
      <c r="B224" s="74"/>
      <c r="C224" s="75"/>
      <c r="D224" s="29"/>
    </row>
    <row r="225" spans="1:4" s="26" customFormat="1" ht="18.75" hidden="1">
      <c r="A225" s="84"/>
      <c r="B225" s="74"/>
      <c r="C225" s="75"/>
      <c r="D225" s="29"/>
    </row>
    <row r="226" spans="1:4" s="26" customFormat="1" ht="18.75" hidden="1">
      <c r="A226" s="84"/>
      <c r="B226" s="74"/>
      <c r="C226" s="75"/>
      <c r="D226" s="29"/>
    </row>
    <row r="227" spans="1:4" s="26" customFormat="1" ht="36.75" customHeight="1" hidden="1">
      <c r="A227" s="84"/>
      <c r="B227" s="74"/>
      <c r="C227" s="75"/>
      <c r="D227" s="29"/>
    </row>
    <row r="228" spans="1:4" s="26" customFormat="1" ht="18.75" hidden="1">
      <c r="A228" s="84"/>
      <c r="B228" s="74"/>
      <c r="C228" s="75"/>
      <c r="D228" s="29"/>
    </row>
    <row r="229" spans="1:4" s="26" customFormat="1" ht="18.75" hidden="1">
      <c r="A229" s="84"/>
      <c r="B229" s="74"/>
      <c r="C229" s="75"/>
      <c r="D229" s="29"/>
    </row>
    <row r="230" spans="1:4" s="26" customFormat="1" ht="18.75" hidden="1">
      <c r="A230" s="84"/>
      <c r="B230" s="74"/>
      <c r="C230" s="75"/>
      <c r="D230" s="29"/>
    </row>
    <row r="231" spans="1:4" s="26" customFormat="1" ht="18.75" hidden="1">
      <c r="A231" s="84"/>
      <c r="B231" s="74"/>
      <c r="C231" s="75"/>
      <c r="D231" s="29"/>
    </row>
    <row r="232" spans="1:4" s="26" customFormat="1" ht="18.75" hidden="1">
      <c r="A232" s="84"/>
      <c r="B232" s="74"/>
      <c r="C232" s="75"/>
      <c r="D232" s="29"/>
    </row>
    <row r="233" spans="1:4" s="26" customFormat="1" ht="18.75" hidden="1">
      <c r="A233" s="84"/>
      <c r="B233" s="74"/>
      <c r="C233" s="75"/>
      <c r="D233" s="29"/>
    </row>
    <row r="234" spans="1:4" s="26" customFormat="1" ht="18.75" hidden="1">
      <c r="A234" s="84"/>
      <c r="B234" s="74"/>
      <c r="C234" s="75"/>
      <c r="D234" s="29"/>
    </row>
    <row r="235" spans="1:7" s="26" customFormat="1" ht="22.5" customHeight="1">
      <c r="A235" s="84"/>
      <c r="B235" s="96" t="s">
        <v>92</v>
      </c>
      <c r="C235" s="96"/>
      <c r="D235" s="59">
        <f>D217+D218+D219+D220+D221+D222+D223+D224+D225+D226+D227+D229+D230+D231+D232+D233+D234+D228</f>
        <v>1709.2</v>
      </c>
      <c r="F235" s="28"/>
      <c r="G235" s="28"/>
    </row>
    <row r="236" spans="1:4" s="26" customFormat="1" ht="23.25" customHeight="1" hidden="1">
      <c r="A236" s="84" t="s">
        <v>86</v>
      </c>
      <c r="B236" s="76"/>
      <c r="C236" s="76"/>
      <c r="D236" s="29"/>
    </row>
    <row r="237" spans="1:4" s="26" customFormat="1" ht="18.75" hidden="1">
      <c r="A237" s="84"/>
      <c r="B237" s="76"/>
      <c r="C237" s="76"/>
      <c r="D237" s="29"/>
    </row>
    <row r="238" spans="1:4" s="26" customFormat="1" ht="18.75" hidden="1">
      <c r="A238" s="84"/>
      <c r="B238" s="76"/>
      <c r="C238" s="76"/>
      <c r="D238" s="29"/>
    </row>
    <row r="239" spans="1:4" s="26" customFormat="1" ht="36.75" customHeight="1" hidden="1">
      <c r="A239" s="84"/>
      <c r="B239" s="76"/>
      <c r="C239" s="76"/>
      <c r="D239" s="29"/>
    </row>
    <row r="240" spans="1:4" s="26" customFormat="1" ht="36.75" customHeight="1" hidden="1">
      <c r="A240" s="84"/>
      <c r="B240" s="76"/>
      <c r="C240" s="76"/>
      <c r="D240" s="29"/>
    </row>
    <row r="241" spans="1:4" s="26" customFormat="1" ht="18.75" hidden="1">
      <c r="A241" s="84"/>
      <c r="B241" s="74"/>
      <c r="C241" s="75"/>
      <c r="D241" s="29"/>
    </row>
    <row r="242" spans="1:4" s="26" customFormat="1" ht="18.75" hidden="1">
      <c r="A242" s="84"/>
      <c r="B242" s="74"/>
      <c r="C242" s="75"/>
      <c r="D242" s="29"/>
    </row>
    <row r="243" spans="1:4" s="26" customFormat="1" ht="18.75" hidden="1">
      <c r="A243" s="84"/>
      <c r="B243" s="74"/>
      <c r="C243" s="75"/>
      <c r="D243" s="29"/>
    </row>
    <row r="244" spans="1:4" s="26" customFormat="1" ht="18.75" hidden="1">
      <c r="A244" s="84"/>
      <c r="B244" s="74"/>
      <c r="C244" s="75"/>
      <c r="D244" s="29"/>
    </row>
    <row r="245" spans="1:4" s="26" customFormat="1" ht="19.5" hidden="1">
      <c r="A245" s="84"/>
      <c r="B245" s="96" t="s">
        <v>92</v>
      </c>
      <c r="C245" s="96"/>
      <c r="D245" s="59">
        <f>D236+D237+D238+D239+D240+D241+D242+D243+D244</f>
        <v>0</v>
      </c>
    </row>
    <row r="246" spans="1:4" s="26" customFormat="1" ht="21" customHeight="1" hidden="1">
      <c r="A246" s="84" t="s">
        <v>69</v>
      </c>
      <c r="B246" s="76"/>
      <c r="C246" s="76"/>
      <c r="D246" s="41"/>
    </row>
    <row r="247" spans="1:4" s="26" customFormat="1" ht="18.75" hidden="1">
      <c r="A247" s="84"/>
      <c r="B247" s="76"/>
      <c r="C247" s="76"/>
      <c r="D247" s="29"/>
    </row>
    <row r="248" spans="1:4" s="26" customFormat="1" ht="18.75" customHeight="1" hidden="1">
      <c r="A248" s="84"/>
      <c r="B248" s="76"/>
      <c r="C248" s="76"/>
      <c r="D248" s="29"/>
    </row>
    <row r="249" spans="1:4" s="26" customFormat="1" ht="18.75" hidden="1">
      <c r="A249" s="84"/>
      <c r="B249" s="74"/>
      <c r="C249" s="75"/>
      <c r="D249" s="29"/>
    </row>
    <row r="250" spans="1:4" s="26" customFormat="1" ht="18.75" hidden="1">
      <c r="A250" s="84"/>
      <c r="B250" s="74"/>
      <c r="C250" s="75"/>
      <c r="D250" s="29"/>
    </row>
    <row r="251" spans="1:4" s="26" customFormat="1" ht="18.75" hidden="1">
      <c r="A251" s="84"/>
      <c r="B251" s="74"/>
      <c r="C251" s="75"/>
      <c r="D251" s="29"/>
    </row>
    <row r="252" spans="1:4" s="26" customFormat="1" ht="18.75" hidden="1">
      <c r="A252" s="84"/>
      <c r="B252" s="74"/>
      <c r="C252" s="75"/>
      <c r="D252" s="29"/>
    </row>
    <row r="253" spans="1:4" s="26" customFormat="1" ht="18.75" hidden="1">
      <c r="A253" s="84"/>
      <c r="B253" s="74"/>
      <c r="C253" s="75"/>
      <c r="D253" s="29"/>
    </row>
    <row r="254" spans="1:8" s="26" customFormat="1" ht="19.5" hidden="1">
      <c r="A254" s="84"/>
      <c r="B254" s="96" t="s">
        <v>92</v>
      </c>
      <c r="C254" s="96"/>
      <c r="D254" s="59">
        <f>SUM(D246:D253)</f>
        <v>0</v>
      </c>
      <c r="F254" s="28"/>
      <c r="G254" s="28"/>
      <c r="H254" s="28"/>
    </row>
    <row r="255" spans="1:4" s="26" customFormat="1" ht="21" customHeight="1">
      <c r="A255" s="84" t="s">
        <v>18</v>
      </c>
      <c r="B255" s="74" t="s">
        <v>121</v>
      </c>
      <c r="C255" s="75"/>
      <c r="D255" s="29">
        <v>300</v>
      </c>
    </row>
    <row r="256" spans="1:4" s="26" customFormat="1" ht="36.75" customHeight="1" hidden="1">
      <c r="A256" s="84"/>
      <c r="B256" s="74"/>
      <c r="C256" s="75"/>
      <c r="D256" s="29"/>
    </row>
    <row r="257" spans="1:4" s="26" customFormat="1" ht="36" customHeight="1" hidden="1">
      <c r="A257" s="84"/>
      <c r="B257" s="74"/>
      <c r="C257" s="75"/>
      <c r="D257" s="29"/>
    </row>
    <row r="258" spans="1:4" s="26" customFormat="1" ht="18.75" hidden="1">
      <c r="A258" s="84"/>
      <c r="B258" s="97"/>
      <c r="C258" s="97"/>
      <c r="D258" s="29"/>
    </row>
    <row r="259" spans="1:4" s="26" customFormat="1" ht="18.75" hidden="1">
      <c r="A259" s="84"/>
      <c r="B259" s="97"/>
      <c r="C259" s="97"/>
      <c r="D259" s="29"/>
    </row>
    <row r="260" spans="1:4" s="26" customFormat="1" ht="18.75" hidden="1">
      <c r="A260" s="84"/>
      <c r="B260" s="76"/>
      <c r="C260" s="100"/>
      <c r="D260" s="29"/>
    </row>
    <row r="261" spans="1:4" s="26" customFormat="1" ht="19.5">
      <c r="A261" s="84"/>
      <c r="B261" s="96" t="s">
        <v>92</v>
      </c>
      <c r="C261" s="96"/>
      <c r="D261" s="59">
        <f>SUM(D255:D260)</f>
        <v>300</v>
      </c>
    </row>
    <row r="262" spans="1:6" s="26" customFormat="1" ht="21" customHeight="1" hidden="1">
      <c r="A262" s="84" t="s">
        <v>30</v>
      </c>
      <c r="B262" s="76"/>
      <c r="C262" s="76"/>
      <c r="D262" s="29"/>
      <c r="F262" s="28"/>
    </row>
    <row r="263" spans="1:4" s="26" customFormat="1" ht="14.25" customHeight="1" hidden="1">
      <c r="A263" s="84"/>
      <c r="B263" s="76"/>
      <c r="C263" s="76"/>
      <c r="D263" s="29"/>
    </row>
    <row r="264" spans="1:4" s="26" customFormat="1" ht="18.75" hidden="1">
      <c r="A264" s="84"/>
      <c r="B264" s="74"/>
      <c r="C264" s="75"/>
      <c r="D264" s="29"/>
    </row>
    <row r="265" spans="1:4" s="26" customFormat="1" ht="18.75" hidden="1">
      <c r="A265" s="84"/>
      <c r="B265" s="74"/>
      <c r="C265" s="75"/>
      <c r="D265" s="29"/>
    </row>
    <row r="266" spans="1:4" s="26" customFormat="1" ht="18.75" hidden="1">
      <c r="A266" s="84"/>
      <c r="B266" s="74"/>
      <c r="C266" s="75"/>
      <c r="D266" s="29"/>
    </row>
    <row r="267" spans="1:7" s="26" customFormat="1" ht="19.5" hidden="1">
      <c r="A267" s="84"/>
      <c r="B267" s="96" t="s">
        <v>92</v>
      </c>
      <c r="C267" s="96"/>
      <c r="D267" s="59">
        <f>D262+D263+D264+D265+D266</f>
        <v>0</v>
      </c>
      <c r="G267" s="28"/>
    </row>
    <row r="268" spans="1:4" s="26" customFormat="1" ht="18.75" hidden="1">
      <c r="A268" s="84" t="s">
        <v>60</v>
      </c>
      <c r="B268" s="76"/>
      <c r="C268" s="76"/>
      <c r="D268" s="29"/>
    </row>
    <row r="269" spans="1:4" s="26" customFormat="1" ht="20.25" customHeight="1" hidden="1">
      <c r="A269" s="84"/>
      <c r="B269" s="76"/>
      <c r="C269" s="76"/>
      <c r="D269" s="29"/>
    </row>
    <row r="270" spans="1:4" s="26" customFormat="1" ht="40.5" customHeight="1" hidden="1">
      <c r="A270" s="84"/>
      <c r="B270" s="76"/>
      <c r="C270" s="76"/>
      <c r="D270" s="29"/>
    </row>
    <row r="271" spans="1:4" s="26" customFormat="1" ht="19.5" customHeight="1" hidden="1">
      <c r="A271" s="84"/>
      <c r="B271" s="76"/>
      <c r="C271" s="99"/>
      <c r="D271" s="29"/>
    </row>
    <row r="272" spans="1:4" s="26" customFormat="1" ht="18.75" hidden="1">
      <c r="A272" s="84"/>
      <c r="B272" s="76"/>
      <c r="C272" s="99"/>
      <c r="D272" s="29"/>
    </row>
    <row r="273" spans="1:4" s="26" customFormat="1" ht="27.75" customHeight="1" hidden="1">
      <c r="A273" s="84"/>
      <c r="B273" s="96" t="s">
        <v>92</v>
      </c>
      <c r="C273" s="96"/>
      <c r="D273" s="59">
        <f>SUM(D268:D272)</f>
        <v>0</v>
      </c>
    </row>
    <row r="274" spans="1:4" s="26" customFormat="1" ht="18" customHeight="1" hidden="1">
      <c r="A274" s="84" t="s">
        <v>104</v>
      </c>
      <c r="B274" s="74"/>
      <c r="C274" s="75"/>
      <c r="D274" s="29"/>
    </row>
    <row r="275" spans="1:4" s="26" customFormat="1" ht="18.75" customHeight="1" hidden="1">
      <c r="A275" s="84"/>
      <c r="B275" s="76"/>
      <c r="C275" s="76"/>
      <c r="D275" s="29"/>
    </row>
    <row r="276" spans="1:4" s="26" customFormat="1" ht="18.75" hidden="1">
      <c r="A276" s="84"/>
      <c r="B276" s="76"/>
      <c r="C276" s="76"/>
      <c r="D276" s="29"/>
    </row>
    <row r="277" spans="1:4" s="26" customFormat="1" ht="27.75" customHeight="1" hidden="1">
      <c r="A277" s="84"/>
      <c r="B277" s="76"/>
      <c r="C277" s="76"/>
      <c r="D277" s="29"/>
    </row>
    <row r="278" spans="1:4" s="26" customFormat="1" ht="27" customHeight="1" hidden="1">
      <c r="A278" s="84"/>
      <c r="B278" s="76"/>
      <c r="C278" s="76"/>
      <c r="D278" s="29"/>
    </row>
    <row r="279" spans="1:4" s="26" customFormat="1" ht="18.75" hidden="1">
      <c r="A279" s="84"/>
      <c r="B279" s="76"/>
      <c r="C279" s="76"/>
      <c r="D279" s="29"/>
    </row>
    <row r="280" spans="1:4" s="26" customFormat="1" ht="18.75" hidden="1">
      <c r="A280" s="84"/>
      <c r="B280" s="76"/>
      <c r="C280" s="76"/>
      <c r="D280" s="29"/>
    </row>
    <row r="281" spans="1:4" s="26" customFormat="1" ht="18.75" hidden="1">
      <c r="A281" s="84"/>
      <c r="B281" s="76"/>
      <c r="C281" s="76"/>
      <c r="D281" s="29"/>
    </row>
    <row r="282" spans="1:4" s="26" customFormat="1" ht="18.75" hidden="1">
      <c r="A282" s="84"/>
      <c r="B282" s="76"/>
      <c r="C282" s="76"/>
      <c r="D282" s="29"/>
    </row>
    <row r="283" spans="1:4" s="26" customFormat="1" ht="18.75" hidden="1">
      <c r="A283" s="84"/>
      <c r="B283" s="76"/>
      <c r="C283" s="76"/>
      <c r="D283" s="29"/>
    </row>
    <row r="284" spans="1:4" s="26" customFormat="1" ht="18.75" hidden="1">
      <c r="A284" s="84"/>
      <c r="B284" s="76"/>
      <c r="C284" s="76"/>
      <c r="D284" s="29"/>
    </row>
    <row r="285" spans="1:4" s="26" customFormat="1" ht="19.5" customHeight="1" hidden="1">
      <c r="A285" s="84"/>
      <c r="B285" s="96" t="s">
        <v>92</v>
      </c>
      <c r="C285" s="96"/>
      <c r="D285" s="59">
        <f>SUM(D274:E284)</f>
        <v>0</v>
      </c>
    </row>
    <row r="286" spans="1:4" s="26" customFormat="1" ht="22.5" customHeight="1">
      <c r="A286" s="84" t="s">
        <v>96</v>
      </c>
      <c r="B286" s="97" t="s">
        <v>118</v>
      </c>
      <c r="C286" s="97"/>
      <c r="D286" s="29">
        <v>300</v>
      </c>
    </row>
    <row r="287" spans="1:4" s="26" customFormat="1" ht="20.25" customHeight="1" hidden="1">
      <c r="A287" s="84"/>
      <c r="B287" s="76"/>
      <c r="C287" s="76"/>
      <c r="D287" s="29"/>
    </row>
    <row r="288" spans="1:4" s="26" customFormat="1" ht="18" customHeight="1" hidden="1">
      <c r="A288" s="84"/>
      <c r="B288" s="76"/>
      <c r="C288" s="76"/>
      <c r="D288" s="29"/>
    </row>
    <row r="289" spans="1:4" s="26" customFormat="1" ht="18.75" hidden="1">
      <c r="A289" s="84"/>
      <c r="B289" s="76"/>
      <c r="C289" s="76"/>
      <c r="D289" s="29"/>
    </row>
    <row r="290" spans="1:4" s="26" customFormat="1" ht="20.25" customHeight="1" hidden="1">
      <c r="A290" s="84"/>
      <c r="B290" s="76"/>
      <c r="C290" s="76"/>
      <c r="D290" s="29"/>
    </row>
    <row r="291" spans="1:4" s="26" customFormat="1" ht="19.5">
      <c r="A291" s="84"/>
      <c r="B291" s="90" t="s">
        <v>92</v>
      </c>
      <c r="C291" s="91"/>
      <c r="D291" s="59">
        <f>SUM(D286:D290)</f>
        <v>300</v>
      </c>
    </row>
    <row r="292" spans="1:4" s="26" customFormat="1" ht="18.75" hidden="1">
      <c r="A292" s="87" t="s">
        <v>105</v>
      </c>
      <c r="B292" s="76"/>
      <c r="C292" s="76"/>
      <c r="D292" s="29"/>
    </row>
    <row r="293" spans="1:4" s="26" customFormat="1" ht="18.75" hidden="1">
      <c r="A293" s="88"/>
      <c r="B293" s="74"/>
      <c r="C293" s="75"/>
      <c r="D293" s="29"/>
    </row>
    <row r="294" spans="1:4" s="26" customFormat="1" ht="20.25" customHeight="1" hidden="1">
      <c r="A294" s="88"/>
      <c r="B294" s="74"/>
      <c r="C294" s="75"/>
      <c r="D294" s="29"/>
    </row>
    <row r="295" spans="1:4" s="26" customFormat="1" ht="20.25" customHeight="1" hidden="1">
      <c r="A295" s="88"/>
      <c r="B295" s="74"/>
      <c r="C295" s="75"/>
      <c r="D295" s="29"/>
    </row>
    <row r="296" spans="1:4" s="26" customFormat="1" ht="18.75" hidden="1">
      <c r="A296" s="88"/>
      <c r="B296" s="74"/>
      <c r="C296" s="75"/>
      <c r="D296" s="29"/>
    </row>
    <row r="297" spans="1:4" s="26" customFormat="1" ht="18.75" hidden="1">
      <c r="A297" s="88"/>
      <c r="B297" s="74"/>
      <c r="C297" s="75"/>
      <c r="D297" s="29"/>
    </row>
    <row r="298" spans="1:4" s="26" customFormat="1" ht="18.75" hidden="1">
      <c r="A298" s="88"/>
      <c r="B298" s="74"/>
      <c r="C298" s="75"/>
      <c r="D298" s="29"/>
    </row>
    <row r="299" spans="1:4" s="26" customFormat="1" ht="18.75" hidden="1">
      <c r="A299" s="88"/>
      <c r="B299" s="74"/>
      <c r="C299" s="75"/>
      <c r="D299" s="29"/>
    </row>
    <row r="300" spans="1:4" s="26" customFormat="1" ht="18.75" hidden="1">
      <c r="A300" s="88"/>
      <c r="B300" s="76"/>
      <c r="C300" s="76"/>
      <c r="D300" s="29"/>
    </row>
    <row r="301" spans="1:4" s="26" customFormat="1" ht="18.75" hidden="1">
      <c r="A301" s="88"/>
      <c r="B301" s="74"/>
      <c r="C301" s="75"/>
      <c r="D301" s="29"/>
    </row>
    <row r="302" spans="1:4" s="26" customFormat="1" ht="19.5" hidden="1">
      <c r="A302" s="89"/>
      <c r="B302" s="96" t="s">
        <v>92</v>
      </c>
      <c r="C302" s="96"/>
      <c r="D302" s="59">
        <f>SUM(D292:D301)</f>
        <v>0</v>
      </c>
    </row>
    <row r="303" spans="1:4" s="26" customFormat="1" ht="20.25" customHeight="1" hidden="1">
      <c r="A303" s="87" t="s">
        <v>93</v>
      </c>
      <c r="B303" s="98"/>
      <c r="C303" s="78"/>
      <c r="D303" s="29"/>
    </row>
    <row r="304" spans="1:4" s="26" customFormat="1" ht="18.75" hidden="1">
      <c r="A304" s="88"/>
      <c r="B304" s="76"/>
      <c r="C304" s="76"/>
      <c r="D304" s="29"/>
    </row>
    <row r="305" spans="1:4" s="26" customFormat="1" ht="2.25" customHeight="1" hidden="1">
      <c r="A305" s="88"/>
      <c r="D305" s="29"/>
    </row>
    <row r="306" spans="1:4" s="26" customFormat="1" ht="18.75" hidden="1">
      <c r="A306" s="88"/>
      <c r="B306" s="76"/>
      <c r="C306" s="76"/>
      <c r="D306" s="29"/>
    </row>
    <row r="307" spans="1:4" s="26" customFormat="1" ht="18.75" hidden="1">
      <c r="A307" s="88"/>
      <c r="B307" s="76"/>
      <c r="C307" s="76"/>
      <c r="D307" s="29"/>
    </row>
    <row r="308" spans="1:4" s="26" customFormat="1" ht="18.75" hidden="1">
      <c r="A308" s="88"/>
      <c r="B308" s="76"/>
      <c r="C308" s="76"/>
      <c r="D308" s="29"/>
    </row>
    <row r="309" spans="1:4" s="26" customFormat="1" ht="16.5" customHeight="1" hidden="1">
      <c r="A309" s="88"/>
      <c r="B309" s="76"/>
      <c r="C309" s="76"/>
      <c r="D309" s="29"/>
    </row>
    <row r="310" spans="1:4" s="26" customFormat="1" ht="17.25" customHeight="1" hidden="1">
      <c r="A310" s="88"/>
      <c r="B310" s="76"/>
      <c r="C310" s="76"/>
      <c r="D310" s="29"/>
    </row>
    <row r="311" spans="1:4" s="26" customFormat="1" ht="18.75" hidden="1">
      <c r="A311" s="88"/>
      <c r="B311" s="74"/>
      <c r="C311" s="75"/>
      <c r="D311" s="29"/>
    </row>
    <row r="312" spans="1:4" s="26" customFormat="1" ht="21" customHeight="1" hidden="1">
      <c r="A312" s="88"/>
      <c r="B312" s="74"/>
      <c r="C312" s="75"/>
      <c r="D312" s="29"/>
    </row>
    <row r="313" spans="1:4" s="26" customFormat="1" ht="19.5" hidden="1">
      <c r="A313" s="21"/>
      <c r="B313" s="96" t="s">
        <v>92</v>
      </c>
      <c r="C313" s="96"/>
      <c r="D313" s="59">
        <f>D303+D304+D305+D306+D307+D308+D310+D311+D312</f>
        <v>0</v>
      </c>
    </row>
    <row r="314" spans="1:4" s="26" customFormat="1" ht="18.75" hidden="1">
      <c r="A314" s="87" t="s">
        <v>12</v>
      </c>
      <c r="B314" s="97"/>
      <c r="C314" s="97"/>
      <c r="D314" s="70"/>
    </row>
    <row r="315" spans="1:4" s="26" customFormat="1" ht="18.75" hidden="1">
      <c r="A315" s="88"/>
      <c r="B315" s="76"/>
      <c r="C315" s="76"/>
      <c r="D315" s="70"/>
    </row>
    <row r="316" spans="1:4" s="26" customFormat="1" ht="18.75" hidden="1">
      <c r="A316" s="88"/>
      <c r="B316" s="76"/>
      <c r="C316" s="76"/>
      <c r="D316" s="70"/>
    </row>
    <row r="317" spans="1:4" s="26" customFormat="1" ht="18.75" hidden="1">
      <c r="A317" s="88"/>
      <c r="B317" s="95"/>
      <c r="C317" s="95"/>
      <c r="D317" s="70"/>
    </row>
    <row r="318" spans="1:4" s="26" customFormat="1" ht="18.75" customHeight="1" hidden="1">
      <c r="A318" s="88"/>
      <c r="B318" s="95"/>
      <c r="C318" s="95"/>
      <c r="D318" s="29"/>
    </row>
    <row r="319" spans="1:4" s="26" customFormat="1" ht="18.75" customHeight="1" hidden="1">
      <c r="A319" s="88"/>
      <c r="B319" s="95"/>
      <c r="C319" s="95"/>
      <c r="D319" s="29"/>
    </row>
    <row r="320" spans="1:4" s="26" customFormat="1" ht="37.5" customHeight="1" hidden="1">
      <c r="A320" s="88"/>
      <c r="B320" s="93"/>
      <c r="C320" s="94"/>
      <c r="D320" s="29"/>
    </row>
    <row r="321" spans="1:4" s="26" customFormat="1" ht="36.75" customHeight="1" hidden="1">
      <c r="A321" s="88"/>
      <c r="B321" s="95"/>
      <c r="C321" s="95"/>
      <c r="D321" s="29"/>
    </row>
    <row r="322" spans="1:4" s="26" customFormat="1" ht="36.75" customHeight="1" hidden="1">
      <c r="A322" s="88"/>
      <c r="B322" s="95"/>
      <c r="C322" s="95"/>
      <c r="D322" s="29"/>
    </row>
    <row r="323" spans="1:4" s="26" customFormat="1" ht="18.75" hidden="1">
      <c r="A323" s="88"/>
      <c r="B323" s="95"/>
      <c r="C323" s="95"/>
      <c r="D323" s="29"/>
    </row>
    <row r="324" spans="1:4" s="26" customFormat="1" ht="42" customHeight="1" hidden="1">
      <c r="A324" s="88"/>
      <c r="B324" s="93"/>
      <c r="C324" s="94"/>
      <c r="D324" s="29"/>
    </row>
    <row r="325" spans="1:4" s="26" customFormat="1" ht="39" customHeight="1" hidden="1">
      <c r="A325" s="88"/>
      <c r="B325" s="93"/>
      <c r="C325" s="94"/>
      <c r="D325" s="29"/>
    </row>
    <row r="326" spans="1:4" s="26" customFormat="1" ht="20.25" customHeight="1" hidden="1">
      <c r="A326" s="89"/>
      <c r="B326" s="90" t="s">
        <v>92</v>
      </c>
      <c r="C326" s="91"/>
      <c r="D326" s="59">
        <f>SUM(D314:D325)</f>
        <v>0</v>
      </c>
    </row>
    <row r="327" spans="1:8" s="26" customFormat="1" ht="24.75" customHeight="1">
      <c r="A327" s="21"/>
      <c r="B327" s="92" t="s">
        <v>19</v>
      </c>
      <c r="C327" s="85"/>
      <c r="D327" s="24">
        <f>D162+D14</f>
        <v>833729.48</v>
      </c>
      <c r="E327" s="27"/>
      <c r="F327" s="28"/>
      <c r="G327" s="28"/>
      <c r="H327" s="28"/>
    </row>
    <row r="328" spans="1:7" s="26" customFormat="1" ht="18" customHeight="1">
      <c r="A328" s="21"/>
      <c r="B328" s="80" t="s">
        <v>58</v>
      </c>
      <c r="C328" s="80"/>
      <c r="D328" s="24">
        <f>SUM(D329:E341)</f>
        <v>0</v>
      </c>
      <c r="E328" s="27"/>
      <c r="G328" s="28"/>
    </row>
    <row r="329" spans="1:7" s="26" customFormat="1" ht="18.75">
      <c r="A329" s="87" t="s">
        <v>12</v>
      </c>
      <c r="B329" s="76"/>
      <c r="C329" s="76"/>
      <c r="D329" s="29"/>
      <c r="E329" s="27"/>
      <c r="G329" s="28"/>
    </row>
    <row r="330" spans="1:5" s="26" customFormat="1" ht="18.75" hidden="1">
      <c r="A330" s="88"/>
      <c r="B330" s="76"/>
      <c r="C330" s="76"/>
      <c r="D330" s="29"/>
      <c r="E330" s="27"/>
    </row>
    <row r="331" spans="1:5" s="26" customFormat="1" ht="18.75" hidden="1">
      <c r="A331" s="88"/>
      <c r="B331" s="93"/>
      <c r="C331" s="94"/>
      <c r="D331" s="29"/>
      <c r="E331" s="67"/>
    </row>
    <row r="332" spans="1:5" s="26" customFormat="1" ht="18.75" hidden="1">
      <c r="A332" s="88"/>
      <c r="B332" s="74"/>
      <c r="C332" s="75"/>
      <c r="D332" s="29"/>
      <c r="E332" s="67"/>
    </row>
    <row r="333" spans="1:5" s="26" customFormat="1" ht="18.75" hidden="1">
      <c r="A333" s="88"/>
      <c r="B333" s="76"/>
      <c r="C333" s="76"/>
      <c r="D333" s="29"/>
      <c r="E333" s="67"/>
    </row>
    <row r="334" spans="1:5" s="26" customFormat="1" ht="18.75" hidden="1">
      <c r="A334" s="89"/>
      <c r="B334" s="76"/>
      <c r="C334" s="76"/>
      <c r="D334" s="29"/>
      <c r="E334" s="67"/>
    </row>
    <row r="335" spans="1:5" s="26" customFormat="1" ht="18.75" hidden="1">
      <c r="A335" s="87"/>
      <c r="B335" s="74"/>
      <c r="C335" s="75"/>
      <c r="D335" s="29"/>
      <c r="E335" s="67"/>
    </row>
    <row r="336" spans="1:5" s="26" customFormat="1" ht="18.75" hidden="1">
      <c r="A336" s="88"/>
      <c r="B336" s="74"/>
      <c r="C336" s="75"/>
      <c r="D336" s="29"/>
      <c r="E336" s="67"/>
    </row>
    <row r="337" spans="1:5" s="26" customFormat="1" ht="18.75" hidden="1">
      <c r="A337" s="88"/>
      <c r="B337" s="76"/>
      <c r="C337" s="76"/>
      <c r="D337" s="29"/>
      <c r="E337" s="67"/>
    </row>
    <row r="338" spans="1:4" s="26" customFormat="1" ht="18.75" hidden="1">
      <c r="A338" s="89"/>
      <c r="B338" s="76"/>
      <c r="C338" s="76"/>
      <c r="D338" s="29"/>
    </row>
    <row r="339" spans="1:4" s="26" customFormat="1" ht="18.75" hidden="1">
      <c r="A339" s="87"/>
      <c r="B339" s="76"/>
      <c r="C339" s="76"/>
      <c r="D339" s="29"/>
    </row>
    <row r="340" spans="1:4" s="26" customFormat="1" ht="18.75" hidden="1">
      <c r="A340" s="89"/>
      <c r="B340" s="76"/>
      <c r="C340" s="76"/>
      <c r="D340" s="29"/>
    </row>
    <row r="341" spans="1:4" s="26" customFormat="1" ht="18.75" hidden="1">
      <c r="A341" s="50"/>
      <c r="B341" s="76"/>
      <c r="C341" s="76"/>
      <c r="D341" s="29"/>
    </row>
    <row r="342" spans="1:7" s="26" customFormat="1" ht="18.75">
      <c r="A342" s="50"/>
      <c r="B342" s="84" t="s">
        <v>94</v>
      </c>
      <c r="C342" s="84"/>
      <c r="D342" s="24">
        <f>D327+D328</f>
        <v>833729.48</v>
      </c>
      <c r="F342" s="28"/>
      <c r="G342" s="28"/>
    </row>
    <row r="343" spans="1:4" s="26" customFormat="1" ht="18.75" customHeight="1" hidden="1">
      <c r="A343" s="50"/>
      <c r="B343" s="80"/>
      <c r="C343" s="85"/>
      <c r="D343" s="21"/>
    </row>
    <row r="344" spans="1:4" s="26" customFormat="1" ht="18.75" customHeight="1" hidden="1">
      <c r="A344" s="50"/>
      <c r="B344" s="76"/>
      <c r="C344" s="76"/>
      <c r="D344" s="29"/>
    </row>
    <row r="345" spans="1:4" s="63" customFormat="1" ht="21" customHeight="1">
      <c r="A345" s="61"/>
      <c r="B345" s="86" t="s">
        <v>97</v>
      </c>
      <c r="C345" s="86"/>
      <c r="D345" s="62">
        <f>D12-D327-D328</f>
        <v>28333212.47</v>
      </c>
    </row>
    <row r="346" spans="1:4" s="26" customFormat="1" ht="18.75">
      <c r="A346" s="50"/>
      <c r="B346" s="74"/>
      <c r="C346" s="75"/>
      <c r="D346" s="29"/>
    </row>
    <row r="347" spans="1:5" s="26" customFormat="1" ht="22.5" customHeight="1">
      <c r="A347" s="50"/>
      <c r="B347" s="80" t="s">
        <v>87</v>
      </c>
      <c r="C347" s="80"/>
      <c r="D347" s="24">
        <f>D346+D348+D350+D351+D352+D353+D355+D357+D358+D349</f>
        <v>11000</v>
      </c>
      <c r="E347" s="27"/>
    </row>
    <row r="348" spans="1:4" ht="35.25" customHeight="1">
      <c r="A348" s="21" t="s">
        <v>64</v>
      </c>
      <c r="B348" s="74" t="s">
        <v>128</v>
      </c>
      <c r="C348" s="75"/>
      <c r="D348" s="29">
        <v>11000</v>
      </c>
    </row>
    <row r="349" spans="1:4" ht="18.75">
      <c r="A349" s="21"/>
      <c r="B349" s="74"/>
      <c r="C349" s="75"/>
      <c r="D349" s="29"/>
    </row>
    <row r="350" spans="1:5" s="26" customFormat="1" ht="23.25" customHeight="1">
      <c r="A350" s="81"/>
      <c r="B350" s="79"/>
      <c r="C350" s="75"/>
      <c r="D350" s="29"/>
      <c r="E350" s="27"/>
    </row>
    <row r="351" spans="1:5" s="26" customFormat="1" ht="23.25" customHeight="1">
      <c r="A351" s="82"/>
      <c r="B351" s="76"/>
      <c r="C351" s="76"/>
      <c r="D351" s="29"/>
      <c r="E351" s="27"/>
    </row>
    <row r="352" spans="1:5" s="26" customFormat="1" ht="22.5" customHeight="1">
      <c r="A352" s="83"/>
      <c r="B352" s="74"/>
      <c r="C352" s="75"/>
      <c r="D352" s="29"/>
      <c r="E352" s="27"/>
    </row>
    <row r="353" spans="1:5" s="26" customFormat="1" ht="15.75" customHeight="1">
      <c r="A353" s="21"/>
      <c r="B353" s="75"/>
      <c r="C353" s="76"/>
      <c r="D353" s="29"/>
      <c r="E353" s="27"/>
    </row>
    <row r="354" spans="1:5" s="26" customFormat="1" ht="15.75" customHeight="1">
      <c r="A354" s="21"/>
      <c r="B354" s="75"/>
      <c r="C354" s="76"/>
      <c r="D354" s="29"/>
      <c r="E354" s="27"/>
    </row>
    <row r="355" spans="1:5" s="26" customFormat="1" ht="15.75" customHeight="1">
      <c r="A355" s="21"/>
      <c r="B355" s="71"/>
      <c r="C355" s="65"/>
      <c r="D355" s="29"/>
      <c r="E355" s="27"/>
    </row>
    <row r="356" spans="1:5" s="26" customFormat="1" ht="15.75" customHeight="1">
      <c r="A356" s="65"/>
      <c r="B356" s="72"/>
      <c r="C356" s="21"/>
      <c r="D356" s="66"/>
      <c r="E356" s="27"/>
    </row>
    <row r="357" spans="1:4" ht="15.75" customHeight="1">
      <c r="A357" s="65"/>
      <c r="B357" s="77"/>
      <c r="C357" s="78"/>
      <c r="D357" s="66"/>
    </row>
    <row r="358" spans="1:4" ht="15.75" customHeight="1">
      <c r="A358" s="21"/>
      <c r="B358" s="79"/>
      <c r="C358" s="75"/>
      <c r="D358" s="66"/>
    </row>
    <row r="359" spans="1:8" s="30" customFormat="1" ht="18.75">
      <c r="A359" s="65"/>
      <c r="B359" s="79"/>
      <c r="C359" s="7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65"/>
      <c r="B361" s="71"/>
      <c r="C361" s="65"/>
      <c r="D361" s="66"/>
      <c r="F361" s="22"/>
      <c r="G361" s="22"/>
      <c r="H361" s="22"/>
    </row>
    <row r="362" spans="1:8" s="30" customFormat="1" ht="18.75">
      <c r="A362" s="21"/>
      <c r="B362" s="79"/>
      <c r="C362" s="75"/>
      <c r="D362" s="66"/>
      <c r="F362" s="22"/>
      <c r="G362" s="22"/>
      <c r="H362" s="22"/>
    </row>
    <row r="363" spans="1:4" ht="18.75">
      <c r="A363" s="21"/>
      <c r="B363" s="74"/>
      <c r="C363" s="75"/>
      <c r="D363" s="29"/>
    </row>
  </sheetData>
  <sheetProtection password="CE38" sheet="1"/>
  <mergeCells count="26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76:A184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A185:A19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A195:A199"/>
    <mergeCell ref="B195:C195"/>
    <mergeCell ref="B196:C196"/>
    <mergeCell ref="B197:C197"/>
    <mergeCell ref="B198:C198"/>
    <mergeCell ref="B199:C199"/>
    <mergeCell ref="A200:A203"/>
    <mergeCell ref="B200:C200"/>
    <mergeCell ref="B201:C201"/>
    <mergeCell ref="B202:C202"/>
    <mergeCell ref="B203:C203"/>
    <mergeCell ref="A204:A216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A217:A235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A236:A24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4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74:A285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A286:A291"/>
    <mergeCell ref="B286:C286"/>
    <mergeCell ref="B287:C287"/>
    <mergeCell ref="B288:C288"/>
    <mergeCell ref="B289:C289"/>
    <mergeCell ref="B290:C290"/>
    <mergeCell ref="B291:C291"/>
    <mergeCell ref="A292:A302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12"/>
    <mergeCell ref="B303:C303"/>
    <mergeCell ref="B304:C304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A314:A326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A329:A334"/>
    <mergeCell ref="B329:C329"/>
    <mergeCell ref="B330:C330"/>
    <mergeCell ref="B331:C331"/>
    <mergeCell ref="B332:C332"/>
    <mergeCell ref="B333:C333"/>
    <mergeCell ref="B334:C334"/>
    <mergeCell ref="A335:A338"/>
    <mergeCell ref="B335:C335"/>
    <mergeCell ref="B336:C336"/>
    <mergeCell ref="B337:C337"/>
    <mergeCell ref="B338:C338"/>
    <mergeCell ref="A339:A340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A350:A352"/>
    <mergeCell ref="B350:C350"/>
    <mergeCell ref="B351:C351"/>
    <mergeCell ref="B352:C352"/>
    <mergeCell ref="B363:C363"/>
    <mergeCell ref="B353:C353"/>
    <mergeCell ref="B354:C354"/>
    <mergeCell ref="B357:C357"/>
    <mergeCell ref="B358:C358"/>
    <mergeCell ref="B359:C359"/>
    <mergeCell ref="B362:C362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55" r:id="rId1"/>
  <rowBreaks count="1" manualBreakCount="1">
    <brk id="2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2022-01-26T07:43:18Z</cp:lastPrinted>
  <dcterms:created xsi:type="dcterms:W3CDTF">2015-05-15T06:08:32Z</dcterms:created>
  <dcterms:modified xsi:type="dcterms:W3CDTF">2022-01-26T10:07:40Z</dcterms:modified>
  <cp:category/>
  <cp:version/>
  <cp:contentType/>
  <cp:contentStatus/>
</cp:coreProperties>
</file>