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2.06.2021" sheetId="2" r:id="rId2"/>
  </sheets>
  <definedNames>
    <definedName name="_xlnm.Print_Area" localSheetId="1">'22.06.2021'!$A$1:$E$319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<sst xmlns="http://schemas.openxmlformats.org/spreadsheetml/2006/main" count="273" uniqueCount="131">
  <si>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</si>
  <si>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</si>
  <si>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</si>
  <si>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</si>
  <si>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</si>
  <si>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</si>
  <si>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</si>
  <si>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</si>
  <si>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</si>
  <si>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</si>
  <si>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</si>
  <si>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</si>
  <si>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</si>
  <si>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</si>
  <si>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</si>
  <si>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</si>
  <si>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</si>
  <si>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</si>
  <si>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</si>
  <si>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</si>
  <si>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</si>
  <si>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</si>
  <si>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</si>
  <si>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</si>
  <si>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</si>
  <si>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</si>
  <si>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</si>
  <si>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</si>
  <si>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</si>
  <si>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</si>
  <si>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</si>
  <si>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</si>
  <si>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</si>
  <si>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</si>
  <si>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</si>
  <si>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</si>
  <si>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</si>
  <si>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</si>
  <si>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</si>
  <si>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</si>
  <si>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</si>
  <si>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</si>
  <si>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</si>
  <si>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</si>
  <si>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</si>
  <si>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</si>
  <si>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</si>
  <si>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</si>
  <si>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</si>
  <si>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</si>
  <si>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</si>
  <si>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</si>
  <si>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</si>
  <si>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</si>
  <si>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</si>
  <si>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</si>
  <si>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</si>
  <si>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</si>
  <si>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</si>
  <si>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</si>
  <si>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</si>
  <si>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</si>
  <si>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</si>
  <si>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</si>
  <si>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</si>
  <si>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</si>
  <si>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</si>
  <si>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</si>
  <si>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</si>
  <si>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</si>
  <si>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</si>
  <si>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</si>
  <si>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</si>
  <si>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</si>
  <si>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</si>
  <si>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</si>
  <si>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</si>
  <si>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</si>
  <si>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</si>
  <si>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</si>
  <si>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</si>
  <si>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</si>
  <si>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</si>
  <si>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</si>
  <si>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</si>
  <si>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</si>
  <si>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</si>
  <si>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</si>
  <si>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</si>
  <si>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</si>
  <si>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</si>
  <si>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заправка картриджів</t>
  </si>
  <si>
    <t>послуги охорони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</si>
  <si>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</si>
  <si>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</si>
  <si>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послуги інтернет</t>
  </si>
  <si>
    <t>госптовари</t>
  </si>
  <si>
    <t>УЖКГ та будівництва</t>
  </si>
  <si>
    <t>Разом</t>
  </si>
  <si>
    <t>КП "МСП-ВАРТА"</t>
  </si>
  <si>
    <t>КП КК Північна, громадські роботи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</si>
  <si>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</si>
  <si>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</si>
  <si>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</si>
  <si>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</si>
  <si>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ДКП ТРК "НТБ"</t>
  </si>
  <si>
    <t xml:space="preserve">ЦМЛ </t>
  </si>
  <si>
    <t xml:space="preserve">Управління культури </t>
  </si>
  <si>
    <t>висвітлення інформації</t>
  </si>
  <si>
    <t>Фінансування видатків бюджету Ніжинської міської територіальної громади за 22.06.2021р. пооб’єктно</t>
  </si>
  <si>
    <t xml:space="preserve">розпорядження  №  307 від  22.06.2021 р. </t>
  </si>
  <si>
    <t>Залишок коштів станом на 22.06.2021 р., в т.ч.:</t>
  </si>
  <si>
    <t>Надходження коштів на рахунки бюджету 22.06.2021 р., в т.ч.:</t>
  </si>
  <si>
    <t xml:space="preserve">Всього коштів на рахунках бюджету 22.06.2021 р. </t>
  </si>
  <si>
    <t>послуги з технічного обслуговування тепловодопостачання, водовідведення</t>
  </si>
  <si>
    <t>поточний ремонт системного блоку</t>
  </si>
  <si>
    <t>компенсація фізичним особам, які надають соціальні послуги за червень</t>
  </si>
  <si>
    <t>компенсація пільг на ЖКП сім'ям загиблих військовослужбовців</t>
  </si>
  <si>
    <t>тканина жовта та блакитна</t>
  </si>
  <si>
    <t>статуетка "Грація"</t>
  </si>
  <si>
    <t>квіти</t>
  </si>
  <si>
    <t>оригінальні дипломи, фото-рамки для оформлення дипломів</t>
  </si>
  <si>
    <t>участь у змаганнях з авіамодельного спорту</t>
  </si>
  <si>
    <t xml:space="preserve">придбання свідоцтв про здобуття повної загальної освіти </t>
  </si>
  <si>
    <t>підключення до швидкісної мережі інтернет ЗОШ №17, ННВК "Престиж" №16</t>
  </si>
  <si>
    <t>техобслуговування пожежної сигналізації</t>
  </si>
  <si>
    <t>навчання по цивільному захисту</t>
  </si>
  <si>
    <t>заробітна плата лікарям-інтернам за І половину червня</t>
  </si>
  <si>
    <t>виготовлення техдокуметації щодо встановлення меж земельної ділянки</t>
  </si>
  <si>
    <t>придбання посудомийних машин для ЗОШ №5, ЗОШ №11, в т.ч. співфінансування по субвенції на ремонт та придбання обладнання для їдалень (харчоблоків) закладів загалної середньої освіти</t>
  </si>
  <si>
    <t>організація поїздки АБТ "Ритм" та "Квіти України" на фестиваль "Сузір'я Орфея"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</si>
</sst>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7" t="s">
        <v>46</v>
      </c>
      <c r="B1" s="87"/>
      <c r="C1" s="87"/>
      <c r="D1" s="8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0"/>
  <sheetViews>
    <sheetView tabSelected="1" view="pageBreakPreview" zoomScale="70" zoomScaleSheetLayoutView="70" zoomScalePageLayoutView="0" workbookViewId="0" topLeftCell="A211">
      <selection activeCell="B113" sqref="B113:C113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88" t="s">
        <v>109</v>
      </c>
      <c r="B1" s="88"/>
      <c r="C1" s="88"/>
      <c r="D1" s="88"/>
      <c r="E1" s="88"/>
    </row>
    <row r="2" spans="1:5" ht="26.25" customHeight="1" hidden="1">
      <c r="A2" s="89" t="s">
        <v>110</v>
      </c>
      <c r="B2" s="89"/>
      <c r="C2" s="89"/>
      <c r="D2" s="90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91" t="s">
        <v>111</v>
      </c>
      <c r="B4" s="91"/>
      <c r="C4" s="91"/>
      <c r="D4" s="85">
        <v>3649753.17</v>
      </c>
      <c r="E4" s="23"/>
    </row>
    <row r="5" spans="1:5" ht="23.25" customHeight="1">
      <c r="A5" s="91" t="s">
        <v>112</v>
      </c>
      <c r="B5" s="91"/>
      <c r="C5" s="91"/>
      <c r="D5" s="54">
        <f>D7+D8+D9+D6</f>
        <v>1879933.11</v>
      </c>
      <c r="E5" s="23"/>
    </row>
    <row r="6" spans="1:5" ht="23.25" customHeight="1">
      <c r="A6" s="92" t="s">
        <v>103</v>
      </c>
      <c r="B6" s="93"/>
      <c r="C6" s="94"/>
      <c r="D6" s="24"/>
      <c r="E6" s="23"/>
    </row>
    <row r="7" spans="1:5" ht="23.25" customHeight="1">
      <c r="A7" s="92" t="s">
        <v>104</v>
      </c>
      <c r="B7" s="93"/>
      <c r="C7" s="94"/>
      <c r="D7" s="24"/>
      <c r="E7" s="23"/>
    </row>
    <row r="8" spans="1:5" ht="30" customHeight="1">
      <c r="A8" s="95" t="s">
        <v>61</v>
      </c>
      <c r="B8" s="95"/>
      <c r="C8" s="95"/>
      <c r="D8" s="73">
        <v>1879933.11</v>
      </c>
      <c r="E8" s="23"/>
    </row>
    <row r="9" spans="1:5" ht="22.5" customHeight="1">
      <c r="A9" s="96" t="s">
        <v>62</v>
      </c>
      <c r="B9" s="96"/>
      <c r="C9" s="96"/>
      <c r="D9" s="35"/>
      <c r="E9" s="23"/>
    </row>
    <row r="10" spans="1:5" ht="23.25" customHeight="1">
      <c r="A10" s="91" t="s">
        <v>113</v>
      </c>
      <c r="B10" s="91"/>
      <c r="C10" s="91"/>
      <c r="D10" s="54">
        <f>D4+D5</f>
        <v>5529686.28</v>
      </c>
      <c r="E10" s="23"/>
    </row>
    <row r="11" spans="1:5" ht="18.75" customHeight="1">
      <c r="A11" s="97" t="s">
        <v>70</v>
      </c>
      <c r="B11" s="97"/>
      <c r="C11" s="97"/>
      <c r="D11" s="97"/>
      <c r="E11" s="23"/>
    </row>
    <row r="12" spans="1:6" s="25" customFormat="1" ht="24.75" customHeight="1">
      <c r="A12" s="55" t="s">
        <v>53</v>
      </c>
      <c r="B12" s="97" t="s">
        <v>54</v>
      </c>
      <c r="C12" s="97"/>
      <c r="D12" s="56">
        <f>D13+D34+D40+D48+D153+D154+D155+D156</f>
        <v>125105.99000000002</v>
      </c>
      <c r="E12" s="24"/>
      <c r="F12" s="63"/>
    </row>
    <row r="13" spans="1:5" s="25" customFormat="1" ht="25.5" customHeight="1">
      <c r="A13" s="52" t="s">
        <v>55</v>
      </c>
      <c r="B13" s="98" t="s">
        <v>127</v>
      </c>
      <c r="C13" s="98"/>
      <c r="D13" s="39">
        <f>D14+D15+D16+D17+D18+D19+D20+D21+D22+D23+D24+D25+D26+D27+D28+D29+D30+D31+D32+D33</f>
        <v>26770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94</v>
      </c>
      <c r="D15" s="46"/>
      <c r="E15" s="24"/>
    </row>
    <row r="16" spans="1:5" s="33" customFormat="1" ht="22.5" customHeight="1" hidden="1">
      <c r="A16" s="57"/>
      <c r="B16" s="51"/>
      <c r="C16" s="50" t="s">
        <v>59</v>
      </c>
      <c r="D16" s="46"/>
      <c r="E16" s="32"/>
    </row>
    <row r="17" spans="1:5" s="33" customFormat="1" ht="22.5" customHeight="1" hidden="1">
      <c r="A17" s="57"/>
      <c r="B17" s="51"/>
      <c r="C17" s="50" t="s">
        <v>30</v>
      </c>
      <c r="D17" s="46"/>
      <c r="E17" s="32"/>
    </row>
    <row r="18" spans="1:5" s="33" customFormat="1" ht="22.5" customHeight="1" hidden="1">
      <c r="A18" s="57"/>
      <c r="B18" s="51"/>
      <c r="C18" s="50" t="s">
        <v>74</v>
      </c>
      <c r="D18" s="46"/>
      <c r="E18" s="32"/>
    </row>
    <row r="19" spans="1:5" s="33" customFormat="1" ht="22.5" customHeight="1" hidden="1">
      <c r="A19" s="57"/>
      <c r="B19" s="51"/>
      <c r="C19" s="50" t="s">
        <v>106</v>
      </c>
      <c r="D19" s="46"/>
      <c r="E19" s="32"/>
    </row>
    <row r="20" spans="1:5" s="33" customFormat="1" ht="24.75" customHeight="1" hidden="1">
      <c r="A20" s="57"/>
      <c r="B20" s="51"/>
      <c r="C20" s="50" t="s">
        <v>75</v>
      </c>
      <c r="D20" s="46"/>
      <c r="E20" s="32"/>
    </row>
    <row r="21" spans="1:5" s="33" customFormat="1" ht="18.75" customHeight="1">
      <c r="A21" s="57"/>
      <c r="B21" s="51"/>
      <c r="C21" s="50" t="s">
        <v>15</v>
      </c>
      <c r="D21" s="46">
        <v>26770</v>
      </c>
      <c r="E21" s="32"/>
    </row>
    <row r="22" spans="1:5" s="33" customFormat="1" ht="22.5" customHeight="1" hidden="1">
      <c r="A22" s="57"/>
      <c r="B22" s="51"/>
      <c r="C22" s="50" t="s">
        <v>84</v>
      </c>
      <c r="D22" s="46"/>
      <c r="E22" s="32"/>
    </row>
    <row r="23" spans="1:5" s="33" customFormat="1" ht="22.5" customHeight="1" hidden="1">
      <c r="A23" s="57"/>
      <c r="B23" s="51"/>
      <c r="C23" s="50" t="s">
        <v>18</v>
      </c>
      <c r="D23" s="46"/>
      <c r="E23" s="32"/>
    </row>
    <row r="24" spans="1:5" s="33" customFormat="1" ht="22.5" customHeight="1" hidden="1">
      <c r="A24" s="57"/>
      <c r="B24" s="51"/>
      <c r="C24" s="50" t="s">
        <v>31</v>
      </c>
      <c r="D24" s="46"/>
      <c r="E24" s="32"/>
    </row>
    <row r="25" spans="1:5" s="33" customFormat="1" ht="22.5" customHeight="1" hidden="1">
      <c r="A25" s="57"/>
      <c r="B25" s="51"/>
      <c r="C25" s="50" t="s">
        <v>65</v>
      </c>
      <c r="D25" s="46"/>
      <c r="E25" s="32"/>
    </row>
    <row r="26" spans="1:5" s="33" customFormat="1" ht="22.5" customHeight="1" hidden="1">
      <c r="A26" s="57"/>
      <c r="B26" s="51"/>
      <c r="C26" s="50" t="s">
        <v>45</v>
      </c>
      <c r="D26" s="46"/>
      <c r="E26" s="32"/>
    </row>
    <row r="27" spans="1:5" s="33" customFormat="1" ht="21" customHeight="1" hidden="1">
      <c r="A27" s="57"/>
      <c r="B27" s="51"/>
      <c r="C27" s="50" t="s">
        <v>69</v>
      </c>
      <c r="D27" s="46"/>
      <c r="E27" s="32"/>
    </row>
    <row r="28" spans="1:5" s="33" customFormat="1" ht="21" customHeight="1" hidden="1">
      <c r="A28" s="57"/>
      <c r="B28" s="51"/>
      <c r="C28" s="50" t="s">
        <v>66</v>
      </c>
      <c r="D28" s="46"/>
      <c r="E28" s="32"/>
    </row>
    <row r="29" spans="1:5" s="33" customFormat="1" ht="21" customHeight="1" hidden="1">
      <c r="A29" s="57"/>
      <c r="B29" s="51"/>
      <c r="C29" s="50" t="s">
        <v>76</v>
      </c>
      <c r="D29" s="46"/>
      <c r="E29" s="32"/>
    </row>
    <row r="30" spans="1:5" s="33" customFormat="1" ht="21" customHeight="1" hidden="1">
      <c r="A30" s="57"/>
      <c r="B30" s="51"/>
      <c r="C30" s="50" t="s">
        <v>86</v>
      </c>
      <c r="D30" s="46"/>
      <c r="E30" s="32"/>
    </row>
    <row r="31" spans="1:5" s="33" customFormat="1" ht="21" customHeight="1" hidden="1">
      <c r="A31" s="57"/>
      <c r="B31" s="51"/>
      <c r="C31" s="50" t="s">
        <v>88</v>
      </c>
      <c r="D31" s="46"/>
      <c r="E31" s="32"/>
    </row>
    <row r="32" spans="1:5" s="33" customFormat="1" ht="17.25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6"/>
      <c r="E33" s="32"/>
    </row>
    <row r="34" spans="1:5" s="33" customFormat="1" ht="23.25" customHeight="1">
      <c r="A34" s="52" t="s">
        <v>8</v>
      </c>
      <c r="B34" s="99" t="s">
        <v>67</v>
      </c>
      <c r="C34" s="100"/>
      <c r="D34" s="39">
        <f>SUM(D35:D39)</f>
        <v>20920.13</v>
      </c>
      <c r="E34" s="32"/>
    </row>
    <row r="35" spans="1:5" s="33" customFormat="1" ht="22.5" customHeight="1" hidden="1">
      <c r="A35" s="52"/>
      <c r="B35" s="101" t="s">
        <v>68</v>
      </c>
      <c r="C35" s="101"/>
      <c r="D35" s="42"/>
      <c r="E35" s="32"/>
    </row>
    <row r="36" spans="1:5" s="25" customFormat="1" ht="24" customHeight="1" hidden="1">
      <c r="A36" s="52"/>
      <c r="B36" s="101" t="s">
        <v>15</v>
      </c>
      <c r="C36" s="101"/>
      <c r="D36" s="42"/>
      <c r="E36" s="24"/>
    </row>
    <row r="37" spans="1:5" s="25" customFormat="1" ht="24" customHeight="1">
      <c r="A37" s="52"/>
      <c r="B37" s="101" t="s">
        <v>89</v>
      </c>
      <c r="C37" s="101"/>
      <c r="D37" s="43">
        <v>20215.13</v>
      </c>
      <c r="E37" s="24"/>
    </row>
    <row r="38" spans="1:5" s="25" customFormat="1" ht="24" customHeight="1">
      <c r="A38" s="52"/>
      <c r="B38" s="101" t="s">
        <v>90</v>
      </c>
      <c r="C38" s="101"/>
      <c r="D38" s="42">
        <v>705</v>
      </c>
      <c r="E38" s="24"/>
    </row>
    <row r="39" spans="1:5" s="25" customFormat="1" ht="19.5" customHeight="1" hidden="1">
      <c r="A39" s="52"/>
      <c r="B39" s="102"/>
      <c r="C39" s="103"/>
      <c r="D39" s="42"/>
      <c r="E39" s="24"/>
    </row>
    <row r="40" spans="1:5" s="25" customFormat="1" ht="24" customHeight="1">
      <c r="A40" s="52" t="s">
        <v>10</v>
      </c>
      <c r="B40" s="104" t="s">
        <v>67</v>
      </c>
      <c r="C40" s="104"/>
      <c r="D40" s="44">
        <f>SUM(D41:D47)</f>
        <v>0</v>
      </c>
      <c r="E40" s="24"/>
    </row>
    <row r="41" spans="1:5" s="25" customFormat="1" ht="24" customHeight="1" hidden="1">
      <c r="A41" s="52"/>
      <c r="B41" s="101" t="s">
        <v>63</v>
      </c>
      <c r="C41" s="101"/>
      <c r="D41" s="42"/>
      <c r="E41" s="24"/>
    </row>
    <row r="42" spans="1:5" s="25" customFormat="1" ht="24" customHeight="1" hidden="1">
      <c r="A42" s="52"/>
      <c r="B42" s="101" t="s">
        <v>83</v>
      </c>
      <c r="C42" s="101"/>
      <c r="D42" s="42"/>
      <c r="E42" s="24"/>
    </row>
    <row r="43" spans="1:5" s="25" customFormat="1" ht="19.5">
      <c r="A43" s="52"/>
      <c r="B43" s="101" t="s">
        <v>84</v>
      </c>
      <c r="C43" s="101"/>
      <c r="D43" s="42"/>
      <c r="E43" s="24"/>
    </row>
    <row r="44" spans="1:5" s="25" customFormat="1" ht="19.5" hidden="1">
      <c r="A44" s="52"/>
      <c r="B44" s="101" t="s">
        <v>15</v>
      </c>
      <c r="C44" s="101"/>
      <c r="D44" s="42"/>
      <c r="E44" s="24"/>
    </row>
    <row r="45" spans="1:5" s="25" customFormat="1" ht="19.5" hidden="1">
      <c r="A45" s="52"/>
      <c r="B45" s="101" t="s">
        <v>31</v>
      </c>
      <c r="C45" s="101"/>
      <c r="D45" s="42"/>
      <c r="E45" s="24"/>
    </row>
    <row r="46" spans="1:5" s="25" customFormat="1" ht="24" customHeight="1" hidden="1">
      <c r="A46" s="52"/>
      <c r="B46" s="102" t="s">
        <v>68</v>
      </c>
      <c r="C46" s="103"/>
      <c r="D46" s="42"/>
      <c r="E46" s="24"/>
    </row>
    <row r="47" spans="1:5" s="25" customFormat="1" ht="24" customHeight="1" hidden="1">
      <c r="A47" s="52"/>
      <c r="B47" s="101" t="s">
        <v>74</v>
      </c>
      <c r="C47" s="101"/>
      <c r="D47" s="42"/>
      <c r="E47" s="24"/>
    </row>
    <row r="48" spans="1:5" s="25" customFormat="1" ht="24" customHeight="1">
      <c r="A48" s="21" t="s">
        <v>25</v>
      </c>
      <c r="B48" s="104" t="s">
        <v>67</v>
      </c>
      <c r="C48" s="104"/>
      <c r="D48" s="72">
        <f>D49+D70+D92+D113+D132+D151</f>
        <v>26941.550000000003</v>
      </c>
      <c r="E48" s="24"/>
    </row>
    <row r="49" spans="1:5" s="25" customFormat="1" ht="18" customHeight="1">
      <c r="A49" s="21"/>
      <c r="B49" s="104" t="s">
        <v>72</v>
      </c>
      <c r="C49" s="104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88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99</v>
      </c>
      <c r="D69" s="46"/>
      <c r="E69" s="32"/>
    </row>
    <row r="70" spans="1:5" s="33" customFormat="1" ht="21" customHeight="1">
      <c r="A70" s="21"/>
      <c r="B70" s="104" t="s">
        <v>1</v>
      </c>
      <c r="C70" s="104"/>
      <c r="D70" s="61">
        <f>SUM(D71:D91)</f>
        <v>23395.79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>
      <c r="A77" s="57"/>
      <c r="B77" s="50"/>
      <c r="C77" s="50" t="s">
        <v>15</v>
      </c>
      <c r="D77" s="46">
        <v>23102.04</v>
      </c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9.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>
      <c r="A86" s="57"/>
      <c r="B86" s="50"/>
      <c r="C86" s="50" t="s">
        <v>86</v>
      </c>
      <c r="D86" s="46">
        <v>293.75</v>
      </c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04" t="s">
        <v>2</v>
      </c>
      <c r="C92" s="104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2.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04" t="s">
        <v>71</v>
      </c>
      <c r="C113" s="104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04" t="s">
        <v>85</v>
      </c>
      <c r="C132" s="104"/>
      <c r="D132" s="61">
        <f>SUM(D133:D150)</f>
        <v>3545.76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>
      <c r="A139" s="57"/>
      <c r="B139" s="50"/>
      <c r="C139" s="50" t="s">
        <v>15</v>
      </c>
      <c r="D139" s="46">
        <v>2569.54</v>
      </c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19.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>
      <c r="A144" s="57"/>
      <c r="B144" s="50"/>
      <c r="C144" s="50" t="s">
        <v>45</v>
      </c>
      <c r="D144" s="46">
        <v>976.22</v>
      </c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04" t="s">
        <v>81</v>
      </c>
      <c r="C151" s="104"/>
      <c r="D151" s="61">
        <f>D152</f>
        <v>0</v>
      </c>
      <c r="E151" s="32"/>
    </row>
    <row r="152" spans="1:5" s="33" customFormat="1" ht="19.5" customHeight="1">
      <c r="A152" s="57"/>
      <c r="B152" s="53"/>
      <c r="C152" s="53" t="s">
        <v>82</v>
      </c>
      <c r="D152" s="46"/>
      <c r="E152" s="32"/>
    </row>
    <row r="153" spans="1:5" s="33" customFormat="1" ht="44.25" customHeight="1">
      <c r="A153" s="105" t="s">
        <v>56</v>
      </c>
      <c r="B153" s="108" t="s">
        <v>116</v>
      </c>
      <c r="C153" s="109"/>
      <c r="D153" s="45">
        <v>46190.46</v>
      </c>
      <c r="E153" s="32"/>
    </row>
    <row r="154" spans="1:5" s="25" customFormat="1" ht="18.75" customHeight="1">
      <c r="A154" s="106"/>
      <c r="B154" s="108" t="s">
        <v>117</v>
      </c>
      <c r="C154" s="109"/>
      <c r="D154" s="45">
        <v>4283.85</v>
      </c>
      <c r="E154" s="24"/>
    </row>
    <row r="155" spans="1:5" s="25" customFormat="1" ht="21" customHeight="1" hidden="1">
      <c r="A155" s="106"/>
      <c r="B155" s="108"/>
      <c r="C155" s="109"/>
      <c r="D155" s="45"/>
      <c r="E155" s="24"/>
    </row>
    <row r="156" spans="1:5" s="25" customFormat="1" ht="22.5" customHeight="1" hidden="1">
      <c r="A156" s="107"/>
      <c r="B156" s="108"/>
      <c r="C156" s="109"/>
      <c r="D156" s="45"/>
      <c r="E156" s="24"/>
    </row>
    <row r="157" spans="1:6" s="25" customFormat="1" ht="22.5" customHeight="1">
      <c r="A157" s="52" t="s">
        <v>22</v>
      </c>
      <c r="B157" s="91" t="s">
        <v>57</v>
      </c>
      <c r="C157" s="91"/>
      <c r="D157" s="40">
        <f>D161+D173+D182+D196+D228+D234+D246+D263+D215+D268+D295+D204+D208+D257+D273</f>
        <v>410781.27</v>
      </c>
      <c r="E157" s="24"/>
      <c r="F157" s="63"/>
    </row>
    <row r="158" spans="1:6" s="25" customFormat="1" ht="21.75" customHeight="1" hidden="1">
      <c r="A158" s="105" t="s">
        <v>18</v>
      </c>
      <c r="B158" s="110"/>
      <c r="C158" s="111"/>
      <c r="D158" s="42"/>
      <c r="E158" s="59"/>
      <c r="F158" s="63"/>
    </row>
    <row r="159" spans="1:6" s="25" customFormat="1" ht="22.5" customHeight="1" hidden="1">
      <c r="A159" s="106"/>
      <c r="B159" s="110"/>
      <c r="C159" s="111"/>
      <c r="D159" s="42"/>
      <c r="E159" s="59"/>
      <c r="F159" s="63"/>
    </row>
    <row r="160" spans="1:7" s="25" customFormat="1" ht="18.75" hidden="1">
      <c r="A160" s="106"/>
      <c r="B160" s="110"/>
      <c r="C160" s="111"/>
      <c r="D160" s="42"/>
      <c r="E160" s="59"/>
      <c r="G160" s="63"/>
    </row>
    <row r="161" spans="1:5" s="25" customFormat="1" ht="19.5" hidden="1">
      <c r="A161" s="107"/>
      <c r="B161" s="112" t="s">
        <v>98</v>
      </c>
      <c r="C161" s="113"/>
      <c r="D161" s="61">
        <f>D160+D158+D159</f>
        <v>0</v>
      </c>
      <c r="E161" s="59"/>
    </row>
    <row r="162" spans="1:4" s="26" customFormat="1" ht="18.75">
      <c r="A162" s="91" t="s">
        <v>64</v>
      </c>
      <c r="B162" s="110" t="s">
        <v>92</v>
      </c>
      <c r="C162" s="111"/>
      <c r="D162" s="29">
        <f>398.22+7125+7125+950+1627.78</f>
        <v>17226</v>
      </c>
    </row>
    <row r="163" spans="1:4" s="26" customFormat="1" ht="18.75">
      <c r="A163" s="91"/>
      <c r="B163" s="110" t="s">
        <v>123</v>
      </c>
      <c r="C163" s="111"/>
      <c r="D163" s="29">
        <f>1051.44+1011</f>
        <v>2062.44</v>
      </c>
    </row>
    <row r="164" spans="1:4" s="26" customFormat="1" ht="37.5" customHeight="1">
      <c r="A164" s="91"/>
      <c r="B164" s="110" t="s">
        <v>124</v>
      </c>
      <c r="C164" s="111"/>
      <c r="D164" s="29">
        <v>316150</v>
      </c>
    </row>
    <row r="165" spans="1:4" s="26" customFormat="1" ht="42" customHeight="1" hidden="1">
      <c r="A165" s="91"/>
      <c r="B165" s="110"/>
      <c r="C165" s="111"/>
      <c r="D165" s="29"/>
    </row>
    <row r="166" spans="1:4" s="26" customFormat="1" ht="46.5" customHeight="1" hidden="1">
      <c r="A166" s="91"/>
      <c r="B166" s="110"/>
      <c r="C166" s="111"/>
      <c r="D166" s="29"/>
    </row>
    <row r="167" spans="1:4" s="26" customFormat="1" ht="18.75" customHeight="1" hidden="1">
      <c r="A167" s="91"/>
      <c r="B167" s="110"/>
      <c r="C167" s="111"/>
      <c r="D167" s="29"/>
    </row>
    <row r="168" spans="1:4" s="26" customFormat="1" ht="27.75" customHeight="1" hidden="1">
      <c r="A168" s="91"/>
      <c r="B168" s="110"/>
      <c r="C168" s="111"/>
      <c r="D168" s="29"/>
    </row>
    <row r="169" spans="1:4" s="26" customFormat="1" ht="22.5" customHeight="1" hidden="1">
      <c r="A169" s="91"/>
      <c r="B169" s="110"/>
      <c r="C169" s="111"/>
      <c r="D169" s="29"/>
    </row>
    <row r="170" spans="1:4" s="26" customFormat="1" ht="22.5" customHeight="1" hidden="1">
      <c r="A170" s="91"/>
      <c r="B170" s="110"/>
      <c r="C170" s="111"/>
      <c r="D170" s="29"/>
    </row>
    <row r="171" spans="1:4" s="26" customFormat="1" ht="22.5" customHeight="1" hidden="1">
      <c r="A171" s="91"/>
      <c r="B171" s="110"/>
      <c r="C171" s="111"/>
      <c r="D171" s="29"/>
    </row>
    <row r="172" spans="1:4" s="26" customFormat="1" ht="22.5" customHeight="1" hidden="1">
      <c r="A172" s="91"/>
      <c r="B172" s="110"/>
      <c r="C172" s="111"/>
      <c r="D172" s="29"/>
    </row>
    <row r="173" spans="1:8" s="26" customFormat="1" ht="19.5">
      <c r="A173" s="91"/>
      <c r="B173" s="112" t="s">
        <v>98</v>
      </c>
      <c r="C173" s="113"/>
      <c r="D173" s="62">
        <f>SUM(D162:D172)</f>
        <v>335438.44</v>
      </c>
      <c r="F173" s="28"/>
      <c r="H173" s="28"/>
    </row>
    <row r="174" spans="1:4" s="26" customFormat="1" ht="22.5" customHeight="1" hidden="1">
      <c r="A174" s="105" t="s">
        <v>107</v>
      </c>
      <c r="B174" s="114"/>
      <c r="C174" s="115"/>
      <c r="D174" s="29"/>
    </row>
    <row r="175" spans="1:4" s="26" customFormat="1" ht="40.5" customHeight="1">
      <c r="A175" s="106"/>
      <c r="B175" s="110" t="s">
        <v>130</v>
      </c>
      <c r="C175" s="111"/>
      <c r="D175" s="29">
        <v>20000</v>
      </c>
    </row>
    <row r="176" spans="1:4" s="26" customFormat="1" ht="18.75">
      <c r="A176" s="106"/>
      <c r="B176" s="114" t="s">
        <v>92</v>
      </c>
      <c r="C176" s="115"/>
      <c r="D176" s="29">
        <f>850+4700+700</f>
        <v>6250</v>
      </c>
    </row>
    <row r="177" spans="1:4" s="26" customFormat="1" ht="18.75">
      <c r="A177" s="106"/>
      <c r="B177" s="114" t="s">
        <v>118</v>
      </c>
      <c r="C177" s="115"/>
      <c r="D177" s="29">
        <v>2000</v>
      </c>
    </row>
    <row r="178" spans="1:4" s="26" customFormat="1" ht="18.75">
      <c r="A178" s="106"/>
      <c r="B178" s="110" t="s">
        <v>119</v>
      </c>
      <c r="C178" s="111"/>
      <c r="D178" s="29">
        <v>3275</v>
      </c>
    </row>
    <row r="179" spans="1:4" s="26" customFormat="1" ht="18.75">
      <c r="A179" s="106"/>
      <c r="B179" s="110" t="s">
        <v>121</v>
      </c>
      <c r="C179" s="111"/>
      <c r="D179" s="29">
        <f>500+1250</f>
        <v>1750</v>
      </c>
    </row>
    <row r="180" spans="1:4" s="26" customFormat="1" ht="18.75">
      <c r="A180" s="106"/>
      <c r="B180" s="110" t="s">
        <v>95</v>
      </c>
      <c r="C180" s="111"/>
      <c r="D180" s="29">
        <v>250</v>
      </c>
    </row>
    <row r="181" spans="1:4" s="26" customFormat="1" ht="18.75">
      <c r="A181" s="106"/>
      <c r="B181" s="110" t="s">
        <v>120</v>
      </c>
      <c r="C181" s="111"/>
      <c r="D181" s="29">
        <v>500</v>
      </c>
    </row>
    <row r="182" spans="1:6" s="26" customFormat="1" ht="19.5">
      <c r="A182" s="107"/>
      <c r="B182" s="112" t="s">
        <v>98</v>
      </c>
      <c r="C182" s="113"/>
      <c r="D182" s="62">
        <f>SUM(D174:D181)</f>
        <v>34025</v>
      </c>
      <c r="F182" s="28"/>
    </row>
    <row r="183" spans="1:4" s="26" customFormat="1" ht="18.75">
      <c r="A183" s="91" t="s">
        <v>14</v>
      </c>
      <c r="B183" s="110" t="s">
        <v>96</v>
      </c>
      <c r="C183" s="111"/>
      <c r="D183" s="29">
        <v>1440</v>
      </c>
    </row>
    <row r="184" spans="1:4" s="26" customFormat="1" ht="40.5" customHeight="1">
      <c r="A184" s="91"/>
      <c r="B184" s="110" t="s">
        <v>114</v>
      </c>
      <c r="C184" s="111"/>
      <c r="D184" s="29">
        <v>4788</v>
      </c>
    </row>
    <row r="185" spans="1:4" s="26" customFormat="1" ht="18.75">
      <c r="A185" s="91"/>
      <c r="B185" s="110" t="s">
        <v>44</v>
      </c>
      <c r="C185" s="111"/>
      <c r="D185" s="29">
        <v>1021</v>
      </c>
    </row>
    <row r="186" spans="1:4" s="26" customFormat="1" ht="18.75">
      <c r="A186" s="91"/>
      <c r="B186" s="110" t="s">
        <v>108</v>
      </c>
      <c r="C186" s="111"/>
      <c r="D186" s="29">
        <v>17000</v>
      </c>
    </row>
    <row r="187" spans="1:4" s="26" customFormat="1" ht="18.75">
      <c r="A187" s="91"/>
      <c r="B187" s="110" t="s">
        <v>115</v>
      </c>
      <c r="C187" s="111"/>
      <c r="D187" s="65">
        <v>3400</v>
      </c>
    </row>
    <row r="188" spans="1:4" s="26" customFormat="1" ht="25.5" customHeight="1" hidden="1">
      <c r="A188" s="91"/>
      <c r="B188" s="110"/>
      <c r="C188" s="111"/>
      <c r="D188" s="65"/>
    </row>
    <row r="189" spans="1:4" s="26" customFormat="1" ht="31.5" customHeight="1" hidden="1">
      <c r="A189" s="91"/>
      <c r="B189" s="110"/>
      <c r="C189" s="111"/>
      <c r="D189" s="65"/>
    </row>
    <row r="190" spans="1:4" s="26" customFormat="1" ht="37.5" customHeight="1" hidden="1">
      <c r="A190" s="91"/>
      <c r="B190" s="110"/>
      <c r="C190" s="111"/>
      <c r="D190" s="65"/>
    </row>
    <row r="191" spans="1:4" s="26" customFormat="1" ht="24" customHeight="1" hidden="1">
      <c r="A191" s="91"/>
      <c r="B191" s="110"/>
      <c r="C191" s="111"/>
      <c r="D191" s="65"/>
    </row>
    <row r="192" spans="1:4" s="26" customFormat="1" ht="18.75" hidden="1">
      <c r="A192" s="91"/>
      <c r="B192" s="110"/>
      <c r="C192" s="111"/>
      <c r="D192" s="65"/>
    </row>
    <row r="193" spans="1:4" s="26" customFormat="1" ht="39" customHeight="1" hidden="1">
      <c r="A193" s="91"/>
      <c r="B193" s="110"/>
      <c r="C193" s="111"/>
      <c r="D193" s="65"/>
    </row>
    <row r="194" spans="1:4" s="26" customFormat="1" ht="44.25" customHeight="1" hidden="1">
      <c r="A194" s="91"/>
      <c r="B194" s="110"/>
      <c r="C194" s="111"/>
      <c r="D194" s="65"/>
    </row>
    <row r="195" spans="1:4" s="26" customFormat="1" ht="36.75" customHeight="1" hidden="1">
      <c r="A195" s="91"/>
      <c r="B195" s="110"/>
      <c r="C195" s="111"/>
      <c r="D195" s="65"/>
    </row>
    <row r="196" spans="1:7" s="26" customFormat="1" ht="19.5">
      <c r="A196" s="91"/>
      <c r="B196" s="112" t="s">
        <v>98</v>
      </c>
      <c r="C196" s="113"/>
      <c r="D196" s="69">
        <f>SUM(D183:D195)</f>
        <v>27649</v>
      </c>
      <c r="G196" s="28"/>
    </row>
    <row r="197" spans="1:4" s="26" customFormat="1" ht="18.75" hidden="1">
      <c r="A197" s="91" t="s">
        <v>63</v>
      </c>
      <c r="B197" s="110"/>
      <c r="C197" s="111"/>
      <c r="D197" s="65"/>
    </row>
    <row r="198" spans="1:4" s="26" customFormat="1" ht="22.5" customHeight="1" hidden="1">
      <c r="A198" s="91"/>
      <c r="B198" s="110"/>
      <c r="C198" s="111"/>
      <c r="D198" s="65"/>
    </row>
    <row r="199" spans="1:4" s="26" customFormat="1" ht="18.75" hidden="1">
      <c r="A199" s="91"/>
      <c r="B199" s="110"/>
      <c r="C199" s="111"/>
      <c r="D199" s="65"/>
    </row>
    <row r="200" spans="1:4" s="26" customFormat="1" ht="18.75" hidden="1">
      <c r="A200" s="91"/>
      <c r="B200" s="110"/>
      <c r="C200" s="111"/>
      <c r="D200" s="65"/>
    </row>
    <row r="201" spans="1:4" s="26" customFormat="1" ht="18.75" hidden="1">
      <c r="A201" s="91"/>
      <c r="B201" s="110"/>
      <c r="C201" s="111"/>
      <c r="D201" s="65"/>
    </row>
    <row r="202" spans="1:4" s="26" customFormat="1" ht="18.75" hidden="1">
      <c r="A202" s="91"/>
      <c r="B202" s="110"/>
      <c r="C202" s="111"/>
      <c r="D202" s="65"/>
    </row>
    <row r="203" spans="1:4" s="26" customFormat="1" ht="23.25" customHeight="1" hidden="1">
      <c r="A203" s="91"/>
      <c r="B203" s="110"/>
      <c r="C203" s="111"/>
      <c r="D203" s="65"/>
    </row>
    <row r="204" spans="1:6" s="26" customFormat="1" ht="18" customHeight="1" hidden="1">
      <c r="A204" s="91"/>
      <c r="B204" s="112" t="s">
        <v>98</v>
      </c>
      <c r="C204" s="113"/>
      <c r="D204" s="69">
        <f>D197+D198+D199+D200+D201+D202+D203</f>
        <v>0</v>
      </c>
      <c r="F204" s="28"/>
    </row>
    <row r="205" spans="1:4" s="26" customFormat="1" ht="39.75" customHeight="1" hidden="1">
      <c r="A205" s="91"/>
      <c r="B205" s="114"/>
      <c r="C205" s="115"/>
      <c r="D205" s="65"/>
    </row>
    <row r="206" spans="1:4" s="26" customFormat="1" ht="40.5" customHeight="1" hidden="1">
      <c r="A206" s="91"/>
      <c r="B206" s="114"/>
      <c r="C206" s="115"/>
      <c r="D206" s="65"/>
    </row>
    <row r="207" spans="1:4" s="26" customFormat="1" ht="24" customHeight="1" hidden="1">
      <c r="A207" s="91"/>
      <c r="B207" s="110"/>
      <c r="C207" s="111"/>
      <c r="D207" s="65"/>
    </row>
    <row r="208" spans="1:4" s="26" customFormat="1" ht="24" customHeight="1" hidden="1">
      <c r="A208" s="91"/>
      <c r="B208" s="112" t="s">
        <v>98</v>
      </c>
      <c r="C208" s="113"/>
      <c r="D208" s="69">
        <f>D205+D206+D207</f>
        <v>0</v>
      </c>
    </row>
    <row r="209" spans="1:4" s="26" customFormat="1" ht="26.25" customHeight="1">
      <c r="A209" s="91" t="s">
        <v>31</v>
      </c>
      <c r="B209" s="110" t="s">
        <v>125</v>
      </c>
      <c r="C209" s="111"/>
      <c r="D209" s="65">
        <v>500</v>
      </c>
    </row>
    <row r="210" spans="1:4" s="26" customFormat="1" ht="18.75">
      <c r="A210" s="91"/>
      <c r="B210" s="110" t="s">
        <v>44</v>
      </c>
      <c r="C210" s="111"/>
      <c r="D210" s="65">
        <v>480</v>
      </c>
    </row>
    <row r="211" spans="1:4" s="26" customFormat="1" ht="18.75">
      <c r="A211" s="91"/>
      <c r="B211" s="110" t="s">
        <v>126</v>
      </c>
      <c r="C211" s="111"/>
      <c r="D211" s="65">
        <v>450.8</v>
      </c>
    </row>
    <row r="212" spans="1:4" s="26" customFormat="1" ht="17.25" customHeight="1" hidden="1">
      <c r="A212" s="91"/>
      <c r="B212" s="110"/>
      <c r="C212" s="111"/>
      <c r="D212" s="65"/>
    </row>
    <row r="213" spans="1:4" s="26" customFormat="1" ht="27" customHeight="1" hidden="1">
      <c r="A213" s="91"/>
      <c r="B213" s="110"/>
      <c r="C213" s="111"/>
      <c r="D213" s="65"/>
    </row>
    <row r="214" spans="1:4" s="26" customFormat="1" ht="27" customHeight="1" hidden="1">
      <c r="A214" s="91"/>
      <c r="B214" s="110"/>
      <c r="C214" s="111"/>
      <c r="D214" s="65"/>
    </row>
    <row r="215" spans="1:6" s="26" customFormat="1" ht="19.5">
      <c r="A215" s="91"/>
      <c r="B215" s="112" t="s">
        <v>98</v>
      </c>
      <c r="C215" s="113"/>
      <c r="D215" s="69">
        <f>SUM(D209:D214)</f>
        <v>1430.8</v>
      </c>
      <c r="F215" s="28"/>
    </row>
    <row r="216" spans="1:4" s="26" customFormat="1" ht="23.25" customHeight="1" hidden="1">
      <c r="A216" s="105" t="s">
        <v>63</v>
      </c>
      <c r="B216" s="110"/>
      <c r="C216" s="111"/>
      <c r="D216" s="70"/>
    </row>
    <row r="217" spans="1:4" s="26" customFormat="1" ht="24" customHeight="1" hidden="1">
      <c r="A217" s="106"/>
      <c r="B217" s="110"/>
      <c r="C217" s="111"/>
      <c r="D217" s="65"/>
    </row>
    <row r="218" spans="1:4" s="26" customFormat="1" ht="30" customHeight="1" hidden="1">
      <c r="A218" s="106"/>
      <c r="B218" s="110"/>
      <c r="C218" s="111"/>
      <c r="D218" s="65"/>
    </row>
    <row r="219" spans="1:4" s="26" customFormat="1" ht="27.75" customHeight="1" hidden="1">
      <c r="A219" s="106"/>
      <c r="B219" s="110"/>
      <c r="C219" s="111"/>
      <c r="D219" s="65"/>
    </row>
    <row r="220" spans="1:4" s="26" customFormat="1" ht="30" customHeight="1" hidden="1">
      <c r="A220" s="106"/>
      <c r="B220" s="110"/>
      <c r="C220" s="111"/>
      <c r="D220" s="65"/>
    </row>
    <row r="221" spans="1:4" s="26" customFormat="1" ht="18.75" hidden="1">
      <c r="A221" s="106"/>
      <c r="B221" s="110"/>
      <c r="C221" s="111"/>
      <c r="D221" s="65"/>
    </row>
    <row r="222" spans="1:4" s="26" customFormat="1" ht="21" customHeight="1" hidden="1">
      <c r="A222" s="106"/>
      <c r="B222" s="110"/>
      <c r="C222" s="111"/>
      <c r="D222" s="65"/>
    </row>
    <row r="223" spans="1:4" s="26" customFormat="1" ht="21" customHeight="1" hidden="1">
      <c r="A223" s="106"/>
      <c r="B223" s="110"/>
      <c r="C223" s="111"/>
      <c r="D223" s="65"/>
    </row>
    <row r="224" spans="1:4" s="26" customFormat="1" ht="21" customHeight="1" hidden="1">
      <c r="A224" s="106"/>
      <c r="B224" s="110"/>
      <c r="C224" s="111"/>
      <c r="D224" s="65"/>
    </row>
    <row r="225" spans="1:4" s="26" customFormat="1" ht="21" customHeight="1" hidden="1">
      <c r="A225" s="106"/>
      <c r="B225" s="110"/>
      <c r="C225" s="111"/>
      <c r="D225" s="65"/>
    </row>
    <row r="226" spans="1:4" s="26" customFormat="1" ht="21" customHeight="1" hidden="1">
      <c r="A226" s="106"/>
      <c r="B226" s="110"/>
      <c r="C226" s="111"/>
      <c r="D226" s="65"/>
    </row>
    <row r="227" spans="1:4" s="26" customFormat="1" ht="17.25" customHeight="1" hidden="1">
      <c r="A227" s="106"/>
      <c r="B227" s="110"/>
      <c r="C227" s="111"/>
      <c r="D227" s="65"/>
    </row>
    <row r="228" spans="1:4" s="26" customFormat="1" ht="19.5" hidden="1">
      <c r="A228" s="107"/>
      <c r="B228" s="112" t="s">
        <v>98</v>
      </c>
      <c r="C228" s="113"/>
      <c r="D228" s="69">
        <f>SUM(D216:D227)</f>
        <v>0</v>
      </c>
    </row>
    <row r="229" spans="1:6" s="26" customFormat="1" ht="18.75">
      <c r="A229" s="105" t="s">
        <v>60</v>
      </c>
      <c r="B229" s="110" t="s">
        <v>91</v>
      </c>
      <c r="C229" s="111"/>
      <c r="D229" s="65">
        <v>600</v>
      </c>
      <c r="F229" s="28"/>
    </row>
    <row r="230" spans="1:4" s="26" customFormat="1" ht="22.5" customHeight="1" hidden="1">
      <c r="A230" s="106"/>
      <c r="B230" s="110"/>
      <c r="C230" s="111"/>
      <c r="D230" s="65"/>
    </row>
    <row r="231" spans="1:4" s="26" customFormat="1" ht="25.5" customHeight="1" hidden="1">
      <c r="A231" s="106"/>
      <c r="B231" s="110"/>
      <c r="C231" s="111"/>
      <c r="D231" s="65"/>
    </row>
    <row r="232" spans="1:4" s="26" customFormat="1" ht="24" customHeight="1" hidden="1">
      <c r="A232" s="106"/>
      <c r="B232" s="110"/>
      <c r="C232" s="111"/>
      <c r="D232" s="65"/>
    </row>
    <row r="233" spans="1:4" s="26" customFormat="1" ht="18.75" hidden="1">
      <c r="A233" s="106"/>
      <c r="B233" s="110"/>
      <c r="C233" s="111"/>
      <c r="D233" s="65"/>
    </row>
    <row r="234" spans="1:7" s="26" customFormat="1" ht="21.75" customHeight="1">
      <c r="A234" s="107"/>
      <c r="B234" s="112" t="s">
        <v>98</v>
      </c>
      <c r="C234" s="113"/>
      <c r="D234" s="69">
        <f>D230+D229+D231+D232+D233</f>
        <v>600</v>
      </c>
      <c r="G234" s="28"/>
    </row>
    <row r="235" spans="1:4" s="26" customFormat="1" ht="22.5" customHeight="1">
      <c r="A235" s="105" t="s">
        <v>69</v>
      </c>
      <c r="B235" s="110" t="s">
        <v>122</v>
      </c>
      <c r="C235" s="111"/>
      <c r="D235" s="65">
        <v>2000</v>
      </c>
    </row>
    <row r="236" spans="1:4" s="26" customFormat="1" ht="21" customHeight="1" hidden="1">
      <c r="A236" s="106"/>
      <c r="B236" s="110"/>
      <c r="C236" s="111"/>
      <c r="D236" s="65"/>
    </row>
    <row r="237" spans="1:4" s="26" customFormat="1" ht="21" customHeight="1" hidden="1">
      <c r="A237" s="106"/>
      <c r="B237" s="110"/>
      <c r="C237" s="111"/>
      <c r="D237" s="65"/>
    </row>
    <row r="238" spans="1:4" s="26" customFormat="1" ht="22.5" customHeight="1" hidden="1">
      <c r="A238" s="106"/>
      <c r="B238" s="110"/>
      <c r="C238" s="111"/>
      <c r="D238" s="65"/>
    </row>
    <row r="239" spans="1:4" s="26" customFormat="1" ht="18.75" hidden="1">
      <c r="A239" s="106"/>
      <c r="B239" s="110"/>
      <c r="C239" s="111"/>
      <c r="D239" s="65"/>
    </row>
    <row r="240" spans="1:4" s="26" customFormat="1" ht="18.75" hidden="1">
      <c r="A240" s="106"/>
      <c r="B240" s="110"/>
      <c r="C240" s="116"/>
      <c r="D240" s="65"/>
    </row>
    <row r="241" spans="1:4" s="26" customFormat="1" ht="22.5" customHeight="1" hidden="1">
      <c r="A241" s="106"/>
      <c r="B241" s="110"/>
      <c r="C241" s="116"/>
      <c r="D241" s="65"/>
    </row>
    <row r="242" spans="1:4" s="26" customFormat="1" ht="22.5" customHeight="1" hidden="1">
      <c r="A242" s="106"/>
      <c r="B242" s="110"/>
      <c r="C242" s="116"/>
      <c r="D242" s="65"/>
    </row>
    <row r="243" spans="1:4" s="26" customFormat="1" ht="22.5" customHeight="1" hidden="1">
      <c r="A243" s="106"/>
      <c r="B243" s="110"/>
      <c r="C243" s="111"/>
      <c r="D243" s="65"/>
    </row>
    <row r="244" spans="1:4" s="26" customFormat="1" ht="22.5" customHeight="1" hidden="1">
      <c r="A244" s="106"/>
      <c r="B244" s="110"/>
      <c r="C244" s="111"/>
      <c r="D244" s="65"/>
    </row>
    <row r="245" spans="1:4" s="26" customFormat="1" ht="22.5" customHeight="1" hidden="1">
      <c r="A245" s="106"/>
      <c r="B245" s="110"/>
      <c r="C245" s="116"/>
      <c r="D245" s="65"/>
    </row>
    <row r="246" spans="1:4" s="26" customFormat="1" ht="19.5">
      <c r="A246" s="107"/>
      <c r="B246" s="112" t="s">
        <v>98</v>
      </c>
      <c r="C246" s="113"/>
      <c r="D246" s="69">
        <f>SUM(D235:D245)</f>
        <v>2000</v>
      </c>
    </row>
    <row r="247" spans="1:4" s="26" customFormat="1" ht="18.75">
      <c r="A247" s="105" t="s">
        <v>12</v>
      </c>
      <c r="B247" s="110" t="s">
        <v>100</v>
      </c>
      <c r="C247" s="111"/>
      <c r="D247" s="65">
        <v>1464</v>
      </c>
    </row>
    <row r="248" spans="1:4" s="26" customFormat="1" ht="18.75">
      <c r="A248" s="106"/>
      <c r="B248" s="110" t="s">
        <v>128</v>
      </c>
      <c r="C248" s="111"/>
      <c r="D248" s="65">
        <v>8174.03</v>
      </c>
    </row>
    <row r="249" spans="1:4" s="26" customFormat="1" ht="21" customHeight="1" hidden="1">
      <c r="A249" s="106"/>
      <c r="B249" s="110"/>
      <c r="C249" s="111"/>
      <c r="D249" s="65"/>
    </row>
    <row r="250" spans="1:4" s="26" customFormat="1" ht="18.75" hidden="1">
      <c r="A250" s="106"/>
      <c r="B250" s="110"/>
      <c r="C250" s="111"/>
      <c r="D250" s="65"/>
    </row>
    <row r="251" spans="1:4" s="26" customFormat="1" ht="18.75" hidden="1">
      <c r="A251" s="106"/>
      <c r="B251" s="110"/>
      <c r="C251" s="111"/>
      <c r="D251" s="65"/>
    </row>
    <row r="252" spans="1:4" s="26" customFormat="1" ht="18.75" hidden="1">
      <c r="A252" s="106"/>
      <c r="B252" s="110"/>
      <c r="C252" s="111"/>
      <c r="D252" s="65"/>
    </row>
    <row r="253" spans="1:4" s="26" customFormat="1" ht="18.75" hidden="1">
      <c r="A253" s="106"/>
      <c r="B253" s="110"/>
      <c r="C253" s="111"/>
      <c r="D253" s="65"/>
    </row>
    <row r="254" spans="1:4" s="26" customFormat="1" ht="21" customHeight="1" hidden="1">
      <c r="A254" s="106"/>
      <c r="B254" s="110"/>
      <c r="C254" s="111"/>
      <c r="D254" s="65"/>
    </row>
    <row r="255" spans="1:4" s="26" customFormat="1" ht="21" customHeight="1" hidden="1">
      <c r="A255" s="106"/>
      <c r="B255" s="110"/>
      <c r="C255" s="111"/>
      <c r="D255" s="65"/>
    </row>
    <row r="256" spans="1:4" s="26" customFormat="1" ht="21" customHeight="1" hidden="1">
      <c r="A256" s="106"/>
      <c r="B256" s="110"/>
      <c r="C256" s="111"/>
      <c r="D256" s="65"/>
    </row>
    <row r="257" spans="1:4" s="26" customFormat="1" ht="20.25" customHeight="1">
      <c r="A257" s="107"/>
      <c r="B257" s="112" t="s">
        <v>98</v>
      </c>
      <c r="C257" s="113"/>
      <c r="D257" s="69">
        <f>D247+D248+D249+D250+D251+D252+D253+D254+D255</f>
        <v>9638.029999999999</v>
      </c>
    </row>
    <row r="258" spans="1:4" s="26" customFormat="1" ht="18.75" hidden="1">
      <c r="A258" s="84" t="s">
        <v>105</v>
      </c>
      <c r="B258" s="114"/>
      <c r="C258" s="117"/>
      <c r="D258" s="65"/>
    </row>
    <row r="259" spans="1:4" s="26" customFormat="1" ht="18.75" customHeight="1" hidden="1">
      <c r="A259" s="64"/>
      <c r="B259" s="76"/>
      <c r="C259" s="78"/>
      <c r="D259" s="65"/>
    </row>
    <row r="260" spans="1:4" s="26" customFormat="1" ht="30" customHeight="1" hidden="1">
      <c r="A260" s="64"/>
      <c r="B260" s="76"/>
      <c r="C260" s="78"/>
      <c r="D260" s="65"/>
    </row>
    <row r="261" spans="1:4" s="26" customFormat="1" ht="18.75" customHeight="1" hidden="1">
      <c r="A261" s="64"/>
      <c r="B261" s="76"/>
      <c r="C261" s="78"/>
      <c r="D261" s="65"/>
    </row>
    <row r="262" spans="1:4" s="26" customFormat="1" ht="18.75" customHeight="1" hidden="1">
      <c r="A262" s="64"/>
      <c r="B262" s="76"/>
      <c r="C262" s="78"/>
      <c r="D262" s="65"/>
    </row>
    <row r="263" spans="1:4" s="26" customFormat="1" ht="18.75" customHeight="1" hidden="1">
      <c r="A263" s="41"/>
      <c r="B263" s="79" t="s">
        <v>98</v>
      </c>
      <c r="C263" s="80"/>
      <c r="D263" s="69">
        <f>SUM(D258:D262)</f>
        <v>0</v>
      </c>
    </row>
    <row r="264" spans="1:4" s="26" customFormat="1" ht="18.75" hidden="1">
      <c r="A264" s="118" t="s">
        <v>12</v>
      </c>
      <c r="B264" s="110"/>
      <c r="C264" s="111"/>
      <c r="D264" s="65"/>
    </row>
    <row r="265" spans="1:4" s="26" customFormat="1" ht="19.5" customHeight="1" hidden="1">
      <c r="A265" s="119"/>
      <c r="B265" s="110"/>
      <c r="C265" s="111"/>
      <c r="D265" s="65"/>
    </row>
    <row r="266" spans="1:4" s="26" customFormat="1" ht="23.25" customHeight="1" hidden="1">
      <c r="A266" s="119"/>
      <c r="B266" s="110"/>
      <c r="C266" s="111"/>
      <c r="D266" s="65"/>
    </row>
    <row r="267" spans="1:4" s="26" customFormat="1" ht="18.75" hidden="1">
      <c r="A267" s="119"/>
      <c r="B267" s="110"/>
      <c r="C267" s="111"/>
      <c r="D267" s="65"/>
    </row>
    <row r="268" spans="1:4" s="26" customFormat="1" ht="18.75" hidden="1">
      <c r="A268" s="119"/>
      <c r="B268" s="110"/>
      <c r="C268" s="111"/>
      <c r="D268" s="65"/>
    </row>
    <row r="269" spans="1:4" s="26" customFormat="1" ht="41.25" customHeight="1" hidden="1">
      <c r="A269" s="119"/>
      <c r="B269" s="110"/>
      <c r="C269" s="111"/>
      <c r="D269" s="65"/>
    </row>
    <row r="270" spans="1:4" s="26" customFormat="1" ht="18.75" hidden="1">
      <c r="A270" s="120"/>
      <c r="B270" s="110"/>
      <c r="C270" s="111"/>
      <c r="D270" s="65"/>
    </row>
    <row r="271" spans="1:4" s="26" customFormat="1" ht="18.75" hidden="1">
      <c r="A271" s="86"/>
      <c r="B271" s="110"/>
      <c r="C271" s="111"/>
      <c r="D271" s="65"/>
    </row>
    <row r="272" spans="1:4" s="26" customFormat="1" ht="18.75" hidden="1">
      <c r="A272" s="86"/>
      <c r="B272" s="110"/>
      <c r="C272" s="111"/>
      <c r="D272" s="65"/>
    </row>
    <row r="273" spans="1:4" s="26" customFormat="1" ht="19.5" hidden="1">
      <c r="A273" s="52"/>
      <c r="B273" s="112" t="s">
        <v>98</v>
      </c>
      <c r="C273" s="113"/>
      <c r="D273" s="69">
        <f>SUM(D264:D272)</f>
        <v>0</v>
      </c>
    </row>
    <row r="274" spans="1:4" s="26" customFormat="1" ht="18.75" hidden="1">
      <c r="A274" s="118"/>
      <c r="B274" s="110"/>
      <c r="C274" s="111"/>
      <c r="D274" s="65"/>
    </row>
    <row r="275" spans="1:4" s="26" customFormat="1" ht="18.75" hidden="1">
      <c r="A275" s="119"/>
      <c r="B275" s="110"/>
      <c r="C275" s="111"/>
      <c r="D275" s="65"/>
    </row>
    <row r="276" spans="1:7" s="26" customFormat="1" ht="18.75" hidden="1">
      <c r="A276" s="119"/>
      <c r="B276" s="110"/>
      <c r="C276" s="111"/>
      <c r="D276" s="65"/>
      <c r="G276" s="28"/>
    </row>
    <row r="277" spans="1:4" s="26" customFormat="1" ht="18.75" hidden="1">
      <c r="A277" s="119"/>
      <c r="B277" s="76"/>
      <c r="C277" s="77"/>
      <c r="D277" s="65"/>
    </row>
    <row r="278" spans="1:4" s="26" customFormat="1" ht="21.75" customHeight="1" hidden="1">
      <c r="A278" s="119"/>
      <c r="B278" s="76"/>
      <c r="C278" s="77"/>
      <c r="D278" s="65"/>
    </row>
    <row r="279" spans="1:4" s="26" customFormat="1" ht="18.75" hidden="1">
      <c r="A279" s="119"/>
      <c r="B279" s="76"/>
      <c r="C279" s="77"/>
      <c r="D279" s="65"/>
    </row>
    <row r="280" spans="1:4" s="26" customFormat="1" ht="18.75" hidden="1">
      <c r="A280" s="119"/>
      <c r="B280" s="76"/>
      <c r="C280" s="77"/>
      <c r="D280" s="65"/>
    </row>
    <row r="281" spans="1:4" s="26" customFormat="1" ht="18.75" customHeight="1" hidden="1">
      <c r="A281" s="119"/>
      <c r="B281" s="76"/>
      <c r="C281" s="77"/>
      <c r="D281" s="65"/>
    </row>
    <row r="282" spans="1:4" s="26" customFormat="1" ht="18.75" customHeight="1" hidden="1">
      <c r="A282" s="119"/>
      <c r="B282" s="76"/>
      <c r="C282" s="77"/>
      <c r="D282" s="65"/>
    </row>
    <row r="283" spans="1:4" s="26" customFormat="1" ht="18.75" customHeight="1" hidden="1">
      <c r="A283" s="119"/>
      <c r="B283" s="76"/>
      <c r="C283" s="77"/>
      <c r="D283" s="65"/>
    </row>
    <row r="284" spans="1:4" s="26" customFormat="1" ht="18.75" customHeight="1" hidden="1">
      <c r="A284" s="119"/>
      <c r="B284" s="76"/>
      <c r="C284" s="77"/>
      <c r="D284" s="65"/>
    </row>
    <row r="285" spans="1:4" s="26" customFormat="1" ht="39" customHeight="1" hidden="1">
      <c r="A285" s="119"/>
      <c r="B285" s="76"/>
      <c r="C285" s="77"/>
      <c r="D285" s="65"/>
    </row>
    <row r="286" spans="1:4" s="26" customFormat="1" ht="18.75" customHeight="1" hidden="1">
      <c r="A286" s="119"/>
      <c r="B286" s="76"/>
      <c r="C286" s="77"/>
      <c r="D286" s="65"/>
    </row>
    <row r="287" spans="1:4" s="26" customFormat="1" ht="39" customHeight="1" hidden="1">
      <c r="A287" s="119"/>
      <c r="B287" s="81"/>
      <c r="C287" s="82"/>
      <c r="D287" s="65"/>
    </row>
    <row r="288" spans="1:4" s="26" customFormat="1" ht="18.75" customHeight="1" hidden="1">
      <c r="A288" s="119"/>
      <c r="B288" s="76"/>
      <c r="C288" s="77"/>
      <c r="D288" s="65"/>
    </row>
    <row r="289" spans="1:4" s="26" customFormat="1" ht="18.75" customHeight="1" hidden="1">
      <c r="A289" s="119"/>
      <c r="B289" s="76"/>
      <c r="C289" s="77"/>
      <c r="D289" s="65"/>
    </row>
    <row r="290" spans="1:4" s="26" customFormat="1" ht="18.75" customHeight="1" hidden="1">
      <c r="A290" s="119"/>
      <c r="B290" s="76"/>
      <c r="C290" s="77"/>
      <c r="D290" s="65"/>
    </row>
    <row r="291" spans="1:4" s="26" customFormat="1" ht="39.75" customHeight="1" hidden="1">
      <c r="A291" s="119"/>
      <c r="B291" s="110"/>
      <c r="C291" s="111"/>
      <c r="D291" s="65"/>
    </row>
    <row r="292" spans="1:4" s="26" customFormat="1" ht="25.5" customHeight="1" hidden="1">
      <c r="A292" s="119"/>
      <c r="B292" s="110"/>
      <c r="C292" s="111"/>
      <c r="D292" s="65"/>
    </row>
    <row r="293" spans="1:4" s="26" customFormat="1" ht="21.75" customHeight="1" hidden="1">
      <c r="A293" s="119"/>
      <c r="B293" s="110"/>
      <c r="C293" s="111"/>
      <c r="D293" s="65"/>
    </row>
    <row r="294" spans="1:4" s="26" customFormat="1" ht="21.75" customHeight="1" hidden="1">
      <c r="A294" s="120"/>
      <c r="B294" s="110"/>
      <c r="C294" s="111"/>
      <c r="D294" s="65"/>
    </row>
    <row r="295" spans="1:4" s="26" customFormat="1" ht="19.5">
      <c r="A295" s="21"/>
      <c r="B295" s="112" t="s">
        <v>98</v>
      </c>
      <c r="C295" s="113"/>
      <c r="D295" s="69">
        <f>SUM(D274:D294)</f>
        <v>0</v>
      </c>
    </row>
    <row r="296" spans="1:7" s="26" customFormat="1" ht="19.5" customHeight="1">
      <c r="A296" s="21"/>
      <c r="B296" s="127" t="s">
        <v>19</v>
      </c>
      <c r="C296" s="128"/>
      <c r="D296" s="71">
        <f>D157+D12</f>
        <v>535887.26</v>
      </c>
      <c r="E296" s="27"/>
      <c r="F296" s="28"/>
      <c r="G296" s="28"/>
    </row>
    <row r="297" spans="1:7" s="26" customFormat="1" ht="19.5" customHeight="1">
      <c r="A297" s="21"/>
      <c r="B297" s="127" t="s">
        <v>58</v>
      </c>
      <c r="C297" s="128"/>
      <c r="D297" s="24">
        <f>SUM(D298:D302)</f>
        <v>69737.2</v>
      </c>
      <c r="E297" s="27"/>
      <c r="G297" s="28"/>
    </row>
    <row r="298" spans="1:7" s="26" customFormat="1" ht="59.25" customHeight="1">
      <c r="A298" s="21" t="s">
        <v>64</v>
      </c>
      <c r="B298" s="123" t="s">
        <v>129</v>
      </c>
      <c r="C298" s="124"/>
      <c r="D298" s="65">
        <v>69737.2</v>
      </c>
      <c r="E298" s="27"/>
      <c r="G298" s="28"/>
    </row>
    <row r="299" spans="1:5" s="26" customFormat="1" ht="18.75">
      <c r="A299" s="21"/>
      <c r="B299" s="123"/>
      <c r="C299" s="124"/>
      <c r="D299" s="65"/>
      <c r="E299" s="27"/>
    </row>
    <row r="300" spans="1:5" s="26" customFormat="1" ht="18.75" hidden="1">
      <c r="A300" s="121" t="s">
        <v>97</v>
      </c>
      <c r="B300" s="123"/>
      <c r="C300" s="124"/>
      <c r="D300" s="65"/>
      <c r="E300" s="83"/>
    </row>
    <row r="301" spans="1:5" s="26" customFormat="1" ht="18.75" hidden="1">
      <c r="A301" s="122"/>
      <c r="B301" s="123"/>
      <c r="C301" s="124"/>
      <c r="D301" s="65"/>
      <c r="E301" s="83"/>
    </row>
    <row r="302" spans="1:4" s="26" customFormat="1" ht="18.75" hidden="1">
      <c r="A302" s="21" t="s">
        <v>66</v>
      </c>
      <c r="B302" s="110"/>
      <c r="C302" s="111"/>
      <c r="D302" s="29"/>
    </row>
    <row r="303" spans="1:4" s="26" customFormat="1" ht="18.75" customHeight="1" hidden="1">
      <c r="A303" s="60"/>
      <c r="B303" s="110"/>
      <c r="C303" s="130"/>
      <c r="D303" s="29"/>
    </row>
    <row r="304" spans="1:7" s="26" customFormat="1" ht="21" customHeight="1">
      <c r="A304" s="52"/>
      <c r="B304" s="131" t="s">
        <v>102</v>
      </c>
      <c r="C304" s="132"/>
      <c r="D304" s="24">
        <f>D296+D297</f>
        <v>605624.46</v>
      </c>
      <c r="F304" s="28"/>
      <c r="G304" s="28"/>
    </row>
    <row r="305" spans="1:4" s="26" customFormat="1" ht="18.75">
      <c r="A305" s="52"/>
      <c r="B305" s="110"/>
      <c r="C305" s="111"/>
      <c r="D305" s="29"/>
    </row>
    <row r="306" spans="1:4" s="26" customFormat="1" ht="18.75">
      <c r="A306" s="52"/>
      <c r="B306" s="110"/>
      <c r="C306" s="111"/>
      <c r="D306" s="29"/>
    </row>
    <row r="307" spans="1:4" s="68" customFormat="1" ht="21" customHeight="1">
      <c r="A307" s="66"/>
      <c r="B307" s="125" t="s">
        <v>101</v>
      </c>
      <c r="C307" s="126"/>
      <c r="D307" s="67">
        <f>D10-D296-D297</f>
        <v>4924061.82</v>
      </c>
    </row>
    <row r="308" spans="1:4" s="26" customFormat="1" ht="21" customHeight="1">
      <c r="A308" s="52"/>
      <c r="B308" s="110"/>
      <c r="C308" s="111"/>
      <c r="D308" s="29"/>
    </row>
    <row r="309" spans="1:5" s="26" customFormat="1" ht="23.25" customHeight="1">
      <c r="A309" s="52"/>
      <c r="B309" s="133" t="s">
        <v>87</v>
      </c>
      <c r="C309" s="133"/>
      <c r="D309" s="24">
        <f>D308+D311+D312+D313+D314+D316+D318+D319</f>
        <v>0</v>
      </c>
      <c r="E309" s="27"/>
    </row>
    <row r="310" spans="1:5" s="26" customFormat="1" ht="0.75" customHeight="1">
      <c r="A310" s="52"/>
      <c r="B310" s="110" t="s">
        <v>93</v>
      </c>
      <c r="C310" s="111"/>
      <c r="D310" s="29"/>
      <c r="E310" s="27"/>
    </row>
    <row r="311" spans="1:5" s="26" customFormat="1" ht="23.25" customHeight="1" hidden="1">
      <c r="A311" s="52"/>
      <c r="B311" s="110"/>
      <c r="C311" s="111"/>
      <c r="D311" s="29"/>
      <c r="E311" s="27"/>
    </row>
    <row r="312" spans="1:5" s="26" customFormat="1" ht="15.75" customHeight="1" hidden="1">
      <c r="A312" s="21"/>
      <c r="B312" s="110"/>
      <c r="C312" s="111"/>
      <c r="D312" s="29"/>
      <c r="E312" s="27"/>
    </row>
    <row r="313" spans="1:5" s="26" customFormat="1" ht="15.75" customHeight="1" hidden="1">
      <c r="A313" s="118"/>
      <c r="B313" s="110"/>
      <c r="C313" s="111"/>
      <c r="D313" s="29"/>
      <c r="E313" s="27"/>
    </row>
    <row r="314" spans="1:5" s="26" customFormat="1" ht="15.75" customHeight="1" hidden="1">
      <c r="A314" s="119"/>
      <c r="B314" s="110"/>
      <c r="C314" s="111"/>
      <c r="D314" s="29"/>
      <c r="E314" s="27"/>
    </row>
    <row r="315" spans="1:5" s="26" customFormat="1" ht="15.75" customHeight="1" hidden="1">
      <c r="A315" s="119"/>
      <c r="B315" s="110"/>
      <c r="C315" s="111"/>
      <c r="D315" s="29"/>
      <c r="E315" s="27"/>
    </row>
    <row r="316" spans="1:5" s="26" customFormat="1" ht="15.75" customHeight="1" hidden="1">
      <c r="A316" s="120"/>
      <c r="B316" s="110"/>
      <c r="C316" s="111"/>
      <c r="D316" s="29"/>
      <c r="E316" s="27"/>
    </row>
    <row r="317" spans="1:5" s="26" customFormat="1" ht="15.75" customHeight="1" hidden="1">
      <c r="A317" s="22"/>
      <c r="B317" s="22"/>
      <c r="C317" s="22"/>
      <c r="D317" s="31"/>
      <c r="E317" s="27"/>
    </row>
    <row r="318" spans="1:4" ht="15.75" customHeight="1" hidden="1">
      <c r="A318" s="74"/>
      <c r="B318" s="129"/>
      <c r="C318" s="129"/>
      <c r="D318" s="75"/>
    </row>
    <row r="319" spans="1:4" ht="15.75" customHeight="1" hidden="1">
      <c r="A319" s="21"/>
      <c r="B319" s="110"/>
      <c r="C319" s="111"/>
      <c r="D319" s="75"/>
    </row>
    <row r="320" spans="1:4" ht="18.75">
      <c r="A320" s="74"/>
      <c r="B320" s="98"/>
      <c r="C320" s="98"/>
      <c r="D320" s="75"/>
    </row>
  </sheetData>
  <sheetProtection password="CE38" sheet="1" objects="1" scenarios="1" selectLockedCells="1" selectUnlockedCells="1"/>
  <mergeCells count="197">
    <mergeCell ref="B175:C175"/>
    <mergeCell ref="B318:C318"/>
    <mergeCell ref="B319:C319"/>
    <mergeCell ref="B320:C320"/>
    <mergeCell ref="B180:C180"/>
    <mergeCell ref="B311:C311"/>
    <mergeCell ref="B312:C312"/>
    <mergeCell ref="B310:C310"/>
    <mergeCell ref="B294:C294"/>
    <mergeCell ref="B295:C295"/>
    <mergeCell ref="A313:A316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A300:A301"/>
    <mergeCell ref="B300:C300"/>
    <mergeCell ref="B301:C301"/>
    <mergeCell ref="B302:C302"/>
    <mergeCell ref="B303:C303"/>
    <mergeCell ref="B304:C304"/>
    <mergeCell ref="B297:C297"/>
    <mergeCell ref="B298:C298"/>
    <mergeCell ref="B299:C299"/>
    <mergeCell ref="B271:C271"/>
    <mergeCell ref="B272:C272"/>
    <mergeCell ref="B273:C273"/>
    <mergeCell ref="B296:C296"/>
    <mergeCell ref="A274:A294"/>
    <mergeCell ref="B274:C274"/>
    <mergeCell ref="B275:C275"/>
    <mergeCell ref="B276:C276"/>
    <mergeCell ref="B291:C291"/>
    <mergeCell ref="B292:C292"/>
    <mergeCell ref="B293:C293"/>
    <mergeCell ref="A264:A270"/>
    <mergeCell ref="B264:C264"/>
    <mergeCell ref="B265:C265"/>
    <mergeCell ref="B266:C266"/>
    <mergeCell ref="B267:C267"/>
    <mergeCell ref="B268:C268"/>
    <mergeCell ref="B269:C269"/>
    <mergeCell ref="B270:C270"/>
    <mergeCell ref="B253:C253"/>
    <mergeCell ref="B254:C254"/>
    <mergeCell ref="B255:C255"/>
    <mergeCell ref="B256:C256"/>
    <mergeCell ref="B257:C257"/>
    <mergeCell ref="B258:C258"/>
    <mergeCell ref="B244:C244"/>
    <mergeCell ref="B245:C245"/>
    <mergeCell ref="B246:C246"/>
    <mergeCell ref="A247:A257"/>
    <mergeCell ref="B247:C247"/>
    <mergeCell ref="B248:C248"/>
    <mergeCell ref="B249:C249"/>
    <mergeCell ref="B250:C250"/>
    <mergeCell ref="B251:C251"/>
    <mergeCell ref="B252:C252"/>
    <mergeCell ref="A235:A246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28:C228"/>
    <mergeCell ref="A229:A234"/>
    <mergeCell ref="B229:C229"/>
    <mergeCell ref="B230:C230"/>
    <mergeCell ref="B231:C231"/>
    <mergeCell ref="B232:C232"/>
    <mergeCell ref="B233:C233"/>
    <mergeCell ref="B234:C234"/>
    <mergeCell ref="B222:C222"/>
    <mergeCell ref="B223:C223"/>
    <mergeCell ref="B224:C224"/>
    <mergeCell ref="B225:C225"/>
    <mergeCell ref="B226:C226"/>
    <mergeCell ref="B227:C227"/>
    <mergeCell ref="B213:C213"/>
    <mergeCell ref="B214:C214"/>
    <mergeCell ref="B215:C215"/>
    <mergeCell ref="A216:A228"/>
    <mergeCell ref="B216:C216"/>
    <mergeCell ref="B217:C217"/>
    <mergeCell ref="B218:C218"/>
    <mergeCell ref="B219:C219"/>
    <mergeCell ref="B220:C220"/>
    <mergeCell ref="B221:C221"/>
    <mergeCell ref="A205:A208"/>
    <mergeCell ref="B205:C205"/>
    <mergeCell ref="B206:C206"/>
    <mergeCell ref="B207:C207"/>
    <mergeCell ref="B208:C208"/>
    <mergeCell ref="A209:A215"/>
    <mergeCell ref="B209:C209"/>
    <mergeCell ref="B210:C210"/>
    <mergeCell ref="B211:C211"/>
    <mergeCell ref="B212:C212"/>
    <mergeCell ref="A197:A204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191:C191"/>
    <mergeCell ref="B192:C192"/>
    <mergeCell ref="B193:C193"/>
    <mergeCell ref="B194:C194"/>
    <mergeCell ref="B195:C195"/>
    <mergeCell ref="B196:C196"/>
    <mergeCell ref="B182:C182"/>
    <mergeCell ref="A183:A196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71:C171"/>
    <mergeCell ref="B172:C172"/>
    <mergeCell ref="B173:C173"/>
    <mergeCell ref="A174:A182"/>
    <mergeCell ref="B174:C174"/>
    <mergeCell ref="B176:C176"/>
    <mergeCell ref="B177:C177"/>
    <mergeCell ref="B178:C178"/>
    <mergeCell ref="B179:C179"/>
    <mergeCell ref="B181:C181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48" r:id="rId1"/>
  <rowBreaks count="1" manualBreakCount="1">
    <brk id="25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2021-06-23T07:08:12Z</cp:lastPrinted>
  <dcterms:created xsi:type="dcterms:W3CDTF">2015-05-15T06:08:32Z</dcterms:created>
  <dcterms:modified xsi:type="dcterms:W3CDTF">2021-06-23T09:44:55Z</dcterms:modified>
  <cp:category/>
  <cp:version/>
  <cp:contentType/>
  <cp:contentStatus/>
</cp:coreProperties>
</file>