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'Лист3'!$A$1:$J$70</definedName>
  </definedNames>
  <calcPr fullCalcOnLoad="1"/>
</workbook>
</file>

<file path=xl/sharedStrings.xml><?xml version="1.0" encoding="utf-8"?>
<sst xmlns="http://schemas.openxmlformats.org/spreadsheetml/2006/main" count="97" uniqueCount="91">
  <si>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</si>
  <si>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</si>
  <si>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</si>
  <si>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</si>
  <si>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</si>
  <si>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</si>
  <si>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</si>
  <si>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</si>
  <si>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</si>
  <si>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</si>
  <si>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</si>
  <si>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</si>
  <si>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</si>
  <si>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</si>
  <si>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</si>
  <si>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</si>
  <si>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</si>
  <si>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</si>
  <si>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</si>
  <si>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</si>
  <si>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</si>
  <si>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</si>
  <si>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</si>
  <si>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</si>
  <si>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</si>
  <si>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</si>
  <si>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</si>
  <si>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</si>
  <si>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</si>
  <si>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</si>
  <si>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</si>
  <si>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</si>
  <si>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</si>
  <si>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</si>
  <si>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</si>
  <si>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</si>
  <si>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</si>
  <si>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</si>
  <si>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</si>
  <si>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</si>
  <si>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</si>
  <si>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</si>
  <si>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</si>
  <si>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</si>
  <si>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</si>
  <si>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</si>
  <si>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</si>
  <si>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</si>
  <si>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</si>
  <si>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</si>
  <si>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</si>
  <si>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</si>
  <si>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</si>
  <si>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</si>
  <si>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</si>
  <si>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</si>
  <si>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</si>
  <si>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</si>
  <si>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</si>
  <si>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</si>
  <si>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</si>
  <si>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</si>
  <si>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</si>
  <si>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</si>
  <si>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</si>
  <si>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</si>
  <si>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</si>
  <si>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</si>
  <si>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</si>
  <si>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</si>
  <si>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</si>
  <si>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</si>
  <si>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</si>
  <si>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</si>
  <si>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</si>
  <si>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</si>
  <si>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</si>
  <si>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</si>
  <si>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</si>
  <si>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>в 2020р.</t>
  </si>
  <si>
    <t>2020 рік</t>
  </si>
  <si>
    <t>періоду 2019р.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</si>
  <si>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</si>
  <si>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</si>
  <si>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</si>
  <si>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 xml:space="preserve">за </t>
  </si>
  <si>
    <t>за</t>
  </si>
  <si>
    <t>2019 рік</t>
  </si>
  <si>
    <t>Людмила ПИСАРЕНКО</t>
  </si>
  <si>
    <t xml:space="preserve">    -Інші надходження (21080500)</t>
  </si>
  <si>
    <t xml:space="preserve">  Інформація про виконання доходної частини бюджету Ніжинської міської ОТГ за 2021 рік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</si>
</sst>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188" fontId="10" fillId="0" borderId="23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23" xfId="0" applyNumberFormat="1" applyFont="1" applyFill="1" applyBorder="1" applyAlignment="1">
      <alignment horizontal="right" wrapText="1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188" fontId="12" fillId="0" borderId="23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 wrapText="1"/>
    </xf>
    <xf numFmtId="3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188" fontId="12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6" fillId="0" borderId="0" xfId="0" applyFont="1" applyAlignment="1">
      <alignment/>
    </xf>
    <xf numFmtId="4" fontId="12" fillId="0" borderId="23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3" fontId="12" fillId="0" borderId="33" xfId="0" applyNumberFormat="1" applyFon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60" workbookViewId="0" topLeftCell="A38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875" style="0" customWidth="1"/>
    <col min="5" max="5" width="23.00390625" style="0" customWidth="1"/>
    <col min="6" max="6" width="22.75390625" style="0" customWidth="1"/>
    <col min="7" max="7" width="19.75390625" style="0" customWidth="1"/>
    <col min="8" max="8" width="15.00390625" style="0" customWidth="1"/>
    <col min="9" max="9" width="21.875" style="0" customWidth="1"/>
    <col min="10" max="10" width="20.125" style="0" customWidth="1"/>
    <col min="11" max="11" width="18.375" style="0" customWidth="1"/>
    <col min="12" max="12" width="16.625" style="0" customWidth="1"/>
    <col min="13" max="13" width="21.375" style="0" customWidth="1"/>
    <col min="15" max="15" width="10.625" style="0" bestFit="1" customWidth="1"/>
  </cols>
  <sheetData>
    <row r="1" spans="1:13" ht="16.5" customHeight="1">
      <c r="A1" s="87"/>
      <c r="B1" s="87"/>
      <c r="C1" s="87"/>
      <c r="D1" s="87"/>
      <c r="E1" s="87"/>
      <c r="F1" s="87"/>
      <c r="G1" s="87"/>
      <c r="H1" s="87"/>
      <c r="I1" s="87"/>
      <c r="J1" s="15"/>
      <c r="K1" s="15"/>
      <c r="L1" s="15"/>
      <c r="M1" s="15"/>
    </row>
    <row r="2" spans="1:13" ht="43.5" customHeight="1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16"/>
      <c r="K2" s="16"/>
      <c r="L2" s="16"/>
      <c r="M2" s="16"/>
    </row>
    <row r="3" spans="1:15" ht="30" customHeight="1" thickBot="1">
      <c r="A3" s="3"/>
      <c r="B3" s="3"/>
      <c r="C3" s="3"/>
      <c r="D3" s="3"/>
      <c r="E3" s="5"/>
      <c r="F3" s="5"/>
      <c r="I3" s="8"/>
      <c r="J3" s="8" t="s">
        <v>29</v>
      </c>
      <c r="K3" s="8"/>
      <c r="M3" t="s">
        <v>0</v>
      </c>
      <c r="N3" s="1"/>
      <c r="O3" s="2"/>
    </row>
    <row r="4" spans="1:10" ht="24" customHeight="1">
      <c r="A4" s="78"/>
      <c r="B4" s="67" t="s">
        <v>13</v>
      </c>
      <c r="C4" s="67" t="s">
        <v>37</v>
      </c>
      <c r="D4" s="67" t="s">
        <v>13</v>
      </c>
      <c r="E4" s="70" t="s">
        <v>11</v>
      </c>
      <c r="F4" s="71" t="s">
        <v>38</v>
      </c>
      <c r="G4" s="81" t="s">
        <v>67</v>
      </c>
      <c r="H4" s="82"/>
      <c r="I4" s="48" t="s">
        <v>38</v>
      </c>
      <c r="J4" s="50" t="s">
        <v>46</v>
      </c>
    </row>
    <row r="5" spans="1:10" ht="21.75" customHeight="1">
      <c r="A5" s="79"/>
      <c r="B5" s="68" t="s">
        <v>10</v>
      </c>
      <c r="C5" s="68" t="s">
        <v>22</v>
      </c>
      <c r="D5" s="68" t="s">
        <v>10</v>
      </c>
      <c r="E5" s="72" t="s">
        <v>22</v>
      </c>
      <c r="F5" s="73" t="s">
        <v>52</v>
      </c>
      <c r="G5" s="83"/>
      <c r="H5" s="84"/>
      <c r="I5" s="49" t="s">
        <v>23</v>
      </c>
      <c r="J5" s="51" t="s">
        <v>47</v>
      </c>
    </row>
    <row r="6" spans="1:10" ht="22.5" customHeight="1">
      <c r="A6" s="79"/>
      <c r="B6" s="68" t="s">
        <v>80</v>
      </c>
      <c r="C6" s="69" t="s">
        <v>86</v>
      </c>
      <c r="D6" s="68" t="s">
        <v>80</v>
      </c>
      <c r="E6" s="72" t="s">
        <v>85</v>
      </c>
      <c r="F6" s="73" t="s">
        <v>50</v>
      </c>
      <c r="G6" s="85"/>
      <c r="H6" s="86"/>
      <c r="I6" s="49" t="s">
        <v>36</v>
      </c>
      <c r="J6" s="51" t="s">
        <v>79</v>
      </c>
    </row>
    <row r="7" spans="1:10" ht="54" customHeight="1">
      <c r="A7" s="80"/>
      <c r="B7" s="74" t="s">
        <v>49</v>
      </c>
      <c r="C7" s="69" t="s">
        <v>87</v>
      </c>
      <c r="D7" s="74" t="s">
        <v>26</v>
      </c>
      <c r="E7" s="75" t="s">
        <v>80</v>
      </c>
      <c r="F7" s="76" t="s">
        <v>51</v>
      </c>
      <c r="G7" s="45" t="s">
        <v>68</v>
      </c>
      <c r="H7" s="46" t="s">
        <v>65</v>
      </c>
      <c r="I7" s="44" t="s">
        <v>81</v>
      </c>
      <c r="J7" s="51" t="s">
        <v>48</v>
      </c>
    </row>
    <row r="8" spans="1:10" ht="23.25" customHeight="1">
      <c r="A8" s="21" t="s">
        <v>15</v>
      </c>
      <c r="B8" s="9"/>
      <c r="C8" s="10"/>
      <c r="D8" s="11"/>
      <c r="E8" s="11"/>
      <c r="F8" s="11"/>
      <c r="G8" s="10"/>
      <c r="H8" s="11"/>
      <c r="I8" s="11"/>
      <c r="J8" s="18"/>
    </row>
    <row r="9" spans="1:10" ht="21.75" customHeight="1">
      <c r="A9" s="22" t="s">
        <v>14</v>
      </c>
      <c r="B9" s="12"/>
      <c r="C9" s="13"/>
      <c r="D9" s="14"/>
      <c r="E9" s="14"/>
      <c r="F9" s="14"/>
      <c r="G9" s="13"/>
      <c r="H9" s="14"/>
      <c r="I9" s="17"/>
      <c r="J9" s="19"/>
    </row>
    <row r="10" spans="1:10" ht="24.75" customHeight="1">
      <c r="A10" s="54" t="s">
        <v>82</v>
      </c>
      <c r="B10" s="24">
        <v>198453500</v>
      </c>
      <c r="C10" s="25">
        <v>175904111.37</v>
      </c>
      <c r="D10" s="25">
        <v>187880356.45</v>
      </c>
      <c r="E10" s="25">
        <v>204718432.72</v>
      </c>
      <c r="F10" s="25">
        <f aca="true" t="shared" si="0" ref="F10:F42">E10-B10</f>
        <v>6264932.719999999</v>
      </c>
      <c r="G10" s="25">
        <f>E10-D10</f>
        <v>16838076.27000001</v>
      </c>
      <c r="H10" s="26">
        <f>IF(D10=0,0,E10/D10*100)</f>
        <v>108.96212706221955</v>
      </c>
      <c r="I10" s="27">
        <f aca="true" t="shared" si="1" ref="I10:I53">E10-C10</f>
        <v>28814321.349999994</v>
      </c>
      <c r="J10" s="28">
        <f>D10-B10</f>
        <v>-10573143.550000012</v>
      </c>
    </row>
    <row r="11" spans="1:10" ht="24.75" customHeight="1">
      <c r="A11" s="54" t="s">
        <v>8</v>
      </c>
      <c r="B11" s="24">
        <v>575800</v>
      </c>
      <c r="C11" s="25">
        <v>881585.81</v>
      </c>
      <c r="D11" s="25">
        <v>575800</v>
      </c>
      <c r="E11" s="25">
        <v>705420.72</v>
      </c>
      <c r="F11" s="25">
        <f t="shared" si="0"/>
        <v>129620.71999999997</v>
      </c>
      <c r="G11" s="25">
        <f aca="true" t="shared" si="2" ref="G11:G41">E11-D11</f>
        <v>129620.71999999997</v>
      </c>
      <c r="H11" s="26">
        <f aca="true" t="shared" si="3" ref="H11:H33">IF(D11=0,0,E11/D11*100)</f>
        <v>122.5114136853074</v>
      </c>
      <c r="I11" s="27">
        <f t="shared" si="1"/>
        <v>-176165.09000000008</v>
      </c>
      <c r="J11" s="28">
        <f aca="true" t="shared" si="4" ref="J11:J68">D11-B11</f>
        <v>0</v>
      </c>
    </row>
    <row r="12" spans="1:10" ht="91.5" customHeight="1">
      <c r="A12" s="57" t="s">
        <v>59</v>
      </c>
      <c r="B12" s="29">
        <v>0</v>
      </c>
      <c r="C12" s="25">
        <v>693.95</v>
      </c>
      <c r="D12" s="25">
        <v>40000</v>
      </c>
      <c r="E12" s="25">
        <v>40916.65</v>
      </c>
      <c r="F12" s="25">
        <f t="shared" si="0"/>
        <v>40916.65</v>
      </c>
      <c r="G12" s="25">
        <f t="shared" si="2"/>
        <v>916.6500000000015</v>
      </c>
      <c r="H12" s="26">
        <f t="shared" si="3"/>
        <v>102.291625</v>
      </c>
      <c r="I12" s="27">
        <f t="shared" si="1"/>
        <v>40222.700000000004</v>
      </c>
      <c r="J12" s="28">
        <f t="shared" si="4"/>
        <v>40000</v>
      </c>
    </row>
    <row r="13" spans="1:10" ht="68.25" customHeight="1">
      <c r="A13" s="57" t="s">
        <v>74</v>
      </c>
      <c r="B13" s="29">
        <v>0</v>
      </c>
      <c r="C13" s="25">
        <v>91815.1</v>
      </c>
      <c r="D13" s="25">
        <v>80000</v>
      </c>
      <c r="E13" s="25">
        <v>81282.16</v>
      </c>
      <c r="F13" s="25">
        <f t="shared" si="0"/>
        <v>81282.16</v>
      </c>
      <c r="G13" s="25">
        <f t="shared" si="2"/>
        <v>1282.1600000000035</v>
      </c>
      <c r="H13" s="26">
        <f t="shared" si="3"/>
        <v>101.6027</v>
      </c>
      <c r="I13" s="27">
        <f t="shared" si="1"/>
        <v>-10532.940000000002</v>
      </c>
      <c r="J13" s="28">
        <f t="shared" si="4"/>
        <v>80000</v>
      </c>
    </row>
    <row r="14" spans="1:10" ht="48" customHeight="1">
      <c r="A14" s="57" t="s">
        <v>44</v>
      </c>
      <c r="B14" s="29">
        <v>2221100</v>
      </c>
      <c r="C14" s="25">
        <v>2213488.2</v>
      </c>
      <c r="D14" s="25">
        <v>2981100</v>
      </c>
      <c r="E14" s="25">
        <v>3116080.51</v>
      </c>
      <c r="F14" s="25">
        <f t="shared" si="0"/>
        <v>894980.5099999998</v>
      </c>
      <c r="G14" s="25">
        <f t="shared" si="2"/>
        <v>134980.50999999978</v>
      </c>
      <c r="H14" s="26">
        <f t="shared" si="3"/>
        <v>104.52787595182986</v>
      </c>
      <c r="I14" s="27">
        <f t="shared" si="1"/>
        <v>902592.3099999996</v>
      </c>
      <c r="J14" s="28">
        <f t="shared" si="4"/>
        <v>760000</v>
      </c>
    </row>
    <row r="15" spans="1:10" ht="48" customHeight="1">
      <c r="A15" s="57" t="s">
        <v>45</v>
      </c>
      <c r="B15" s="29">
        <v>9519000</v>
      </c>
      <c r="C15" s="25">
        <v>9107347.27</v>
      </c>
      <c r="D15" s="25">
        <v>10469000</v>
      </c>
      <c r="E15" s="25">
        <v>10894149.27</v>
      </c>
      <c r="F15" s="25">
        <f t="shared" si="0"/>
        <v>1375149.2699999996</v>
      </c>
      <c r="G15" s="25">
        <f t="shared" si="2"/>
        <v>425149.26999999955</v>
      </c>
      <c r="H15" s="26">
        <f t="shared" si="3"/>
        <v>104.06103037539403</v>
      </c>
      <c r="I15" s="27">
        <f t="shared" si="1"/>
        <v>1786802</v>
      </c>
      <c r="J15" s="28">
        <f t="shared" si="4"/>
        <v>950000</v>
      </c>
    </row>
    <row r="16" spans="1:10" ht="44.25" customHeight="1">
      <c r="A16" s="59" t="s">
        <v>35</v>
      </c>
      <c r="B16" s="30">
        <v>11045300</v>
      </c>
      <c r="C16" s="25">
        <v>10388600.83</v>
      </c>
      <c r="D16" s="25">
        <v>9709300</v>
      </c>
      <c r="E16" s="25">
        <v>10445521.41</v>
      </c>
      <c r="F16" s="25">
        <f t="shared" si="0"/>
        <v>-599778.5899999999</v>
      </c>
      <c r="G16" s="25">
        <f t="shared" si="2"/>
        <v>736221.4100000001</v>
      </c>
      <c r="H16" s="26">
        <f t="shared" si="3"/>
        <v>107.58264148805785</v>
      </c>
      <c r="I16" s="27">
        <f t="shared" si="1"/>
        <v>56920.580000000075</v>
      </c>
      <c r="J16" s="28">
        <f t="shared" si="4"/>
        <v>-1336000</v>
      </c>
    </row>
    <row r="17" spans="1:10" ht="45.75" customHeight="1">
      <c r="A17" s="60" t="s">
        <v>34</v>
      </c>
      <c r="B17" s="30">
        <v>0</v>
      </c>
      <c r="C17" s="25">
        <v>572582.75</v>
      </c>
      <c r="D17" s="25">
        <v>1421000</v>
      </c>
      <c r="E17" s="25">
        <v>2295424.04</v>
      </c>
      <c r="F17" s="25">
        <f t="shared" si="0"/>
        <v>2295424.04</v>
      </c>
      <c r="G17" s="25">
        <f t="shared" si="2"/>
        <v>874424.04</v>
      </c>
      <c r="H17" s="26">
        <f t="shared" si="3"/>
        <v>161.53582266009852</v>
      </c>
      <c r="I17" s="27">
        <f t="shared" si="1"/>
        <v>1722841.29</v>
      </c>
      <c r="J17" s="28">
        <f t="shared" si="4"/>
        <v>1421000</v>
      </c>
    </row>
    <row r="18" spans="1:10" ht="25.5" customHeight="1">
      <c r="A18" s="54" t="s">
        <v>89</v>
      </c>
      <c r="B18" s="30">
        <v>0</v>
      </c>
      <c r="C18" s="25">
        <v>0</v>
      </c>
      <c r="D18" s="25">
        <v>0</v>
      </c>
      <c r="E18" s="25">
        <v>100</v>
      </c>
      <c r="F18" s="25">
        <f t="shared" si="0"/>
        <v>100</v>
      </c>
      <c r="G18" s="25">
        <f t="shared" si="2"/>
        <v>100</v>
      </c>
      <c r="H18" s="26">
        <f t="shared" si="3"/>
        <v>0</v>
      </c>
      <c r="I18" s="27">
        <f t="shared" si="1"/>
        <v>100</v>
      </c>
      <c r="J18" s="28">
        <f t="shared" si="4"/>
        <v>0</v>
      </c>
    </row>
    <row r="19" spans="1:10" ht="71.25" customHeight="1">
      <c r="A19" s="60" t="s">
        <v>78</v>
      </c>
      <c r="B19" s="30">
        <v>0</v>
      </c>
      <c r="C19" s="25">
        <v>6000</v>
      </c>
      <c r="D19" s="25">
        <v>0</v>
      </c>
      <c r="E19" s="25">
        <v>936</v>
      </c>
      <c r="F19" s="25">
        <f t="shared" si="0"/>
        <v>936</v>
      </c>
      <c r="G19" s="25">
        <f t="shared" si="2"/>
        <v>936</v>
      </c>
      <c r="H19" s="26">
        <f t="shared" si="3"/>
        <v>0</v>
      </c>
      <c r="I19" s="27">
        <f t="shared" si="1"/>
        <v>-5064</v>
      </c>
      <c r="J19" s="28">
        <f t="shared" si="4"/>
        <v>0</v>
      </c>
    </row>
    <row r="20" spans="1:10" ht="25.5" customHeight="1">
      <c r="A20" s="54" t="s">
        <v>19</v>
      </c>
      <c r="B20" s="24">
        <v>58800</v>
      </c>
      <c r="C20" s="25">
        <v>53739.21</v>
      </c>
      <c r="D20" s="25">
        <v>58800</v>
      </c>
      <c r="E20" s="25">
        <v>62404.11</v>
      </c>
      <c r="F20" s="25">
        <f t="shared" si="0"/>
        <v>3604.1100000000006</v>
      </c>
      <c r="G20" s="25">
        <f t="shared" si="2"/>
        <v>3604.1100000000006</v>
      </c>
      <c r="H20" s="26">
        <f t="shared" si="3"/>
        <v>106.1294387755102</v>
      </c>
      <c r="I20" s="27">
        <f t="shared" si="1"/>
        <v>8664.900000000001</v>
      </c>
      <c r="J20" s="28">
        <f t="shared" si="4"/>
        <v>0</v>
      </c>
    </row>
    <row r="21" spans="1:10" ht="69" customHeight="1">
      <c r="A21" s="52" t="s">
        <v>60</v>
      </c>
      <c r="B21" s="24">
        <v>0</v>
      </c>
      <c r="C21" s="25">
        <v>92335.41</v>
      </c>
      <c r="D21" s="25">
        <v>130000</v>
      </c>
      <c r="E21" s="25">
        <v>147473.03</v>
      </c>
      <c r="F21" s="25">
        <f t="shared" si="0"/>
        <v>147473.03</v>
      </c>
      <c r="G21" s="25">
        <f t="shared" si="2"/>
        <v>17473.03</v>
      </c>
      <c r="H21" s="26">
        <f t="shared" si="3"/>
        <v>113.4407923076923</v>
      </c>
      <c r="I21" s="27">
        <f t="shared" si="1"/>
        <v>55137.619999999995</v>
      </c>
      <c r="J21" s="28">
        <f t="shared" si="4"/>
        <v>130000</v>
      </c>
    </row>
    <row r="22" spans="1:10" ht="50.25" customHeight="1">
      <c r="A22" s="57" t="s">
        <v>24</v>
      </c>
      <c r="B22" s="30">
        <v>97400</v>
      </c>
      <c r="C22" s="25">
        <v>87453</v>
      </c>
      <c r="D22" s="25">
        <v>97400</v>
      </c>
      <c r="E22" s="25">
        <v>129302</v>
      </c>
      <c r="F22" s="25">
        <f t="shared" si="0"/>
        <v>31902</v>
      </c>
      <c r="G22" s="25">
        <f t="shared" si="2"/>
        <v>31902</v>
      </c>
      <c r="H22" s="26">
        <f t="shared" si="3"/>
        <v>132.75359342915812</v>
      </c>
      <c r="I22" s="27">
        <f t="shared" si="1"/>
        <v>41849</v>
      </c>
      <c r="J22" s="28">
        <f t="shared" si="4"/>
        <v>0</v>
      </c>
    </row>
    <row r="23" spans="1:11" ht="25.5" customHeight="1">
      <c r="A23" s="52" t="s">
        <v>17</v>
      </c>
      <c r="B23" s="24">
        <v>3500800</v>
      </c>
      <c r="C23" s="25">
        <v>3482838.02</v>
      </c>
      <c r="D23" s="25">
        <v>2244800</v>
      </c>
      <c r="E23" s="25">
        <v>2342020.31</v>
      </c>
      <c r="F23" s="25">
        <f t="shared" si="0"/>
        <v>-1158779.69</v>
      </c>
      <c r="G23" s="25">
        <f t="shared" si="2"/>
        <v>97220.31000000006</v>
      </c>
      <c r="H23" s="26">
        <f t="shared" si="3"/>
        <v>104.3309118852459</v>
      </c>
      <c r="I23" s="27">
        <f t="shared" si="1"/>
        <v>-1140817.71</v>
      </c>
      <c r="J23" s="28">
        <f t="shared" si="4"/>
        <v>-1256000</v>
      </c>
      <c r="K23" s="5"/>
    </row>
    <row r="24" spans="1:10" ht="48" customHeight="1">
      <c r="A24" s="52" t="s">
        <v>25</v>
      </c>
      <c r="B24" s="31">
        <v>250200</v>
      </c>
      <c r="C24" s="25">
        <v>247833.01</v>
      </c>
      <c r="D24" s="25">
        <v>250200</v>
      </c>
      <c r="E24" s="25">
        <v>257837</v>
      </c>
      <c r="F24" s="25">
        <f t="shared" si="0"/>
        <v>7637</v>
      </c>
      <c r="G24" s="25">
        <f t="shared" si="2"/>
        <v>7637</v>
      </c>
      <c r="H24" s="26">
        <f t="shared" si="3"/>
        <v>103.05235811350919</v>
      </c>
      <c r="I24" s="27">
        <f t="shared" si="1"/>
        <v>10003.98999999999</v>
      </c>
      <c r="J24" s="28">
        <f t="shared" si="4"/>
        <v>0</v>
      </c>
    </row>
    <row r="25" spans="1:10" ht="121.5" customHeight="1">
      <c r="A25" s="61" t="s">
        <v>77</v>
      </c>
      <c r="B25" s="31">
        <v>0</v>
      </c>
      <c r="C25" s="25">
        <v>17690</v>
      </c>
      <c r="D25" s="25">
        <v>0</v>
      </c>
      <c r="E25" s="25">
        <v>0</v>
      </c>
      <c r="F25" s="25">
        <f t="shared" si="0"/>
        <v>0</v>
      </c>
      <c r="G25" s="25">
        <f t="shared" si="2"/>
        <v>0</v>
      </c>
      <c r="H25" s="26">
        <f t="shared" si="3"/>
        <v>0</v>
      </c>
      <c r="I25" s="27">
        <f t="shared" si="1"/>
        <v>-17690</v>
      </c>
      <c r="J25" s="28">
        <f t="shared" si="4"/>
        <v>0</v>
      </c>
    </row>
    <row r="26" spans="1:12" ht="68.25" customHeight="1">
      <c r="A26" s="52" t="s">
        <v>66</v>
      </c>
      <c r="B26" s="24">
        <v>1800000</v>
      </c>
      <c r="C26" s="25">
        <v>2183796.08</v>
      </c>
      <c r="D26" s="25">
        <v>2115000</v>
      </c>
      <c r="E26" s="25">
        <v>2738449.86</v>
      </c>
      <c r="F26" s="25">
        <f t="shared" si="0"/>
        <v>938449.8599999999</v>
      </c>
      <c r="G26" s="25">
        <f t="shared" si="2"/>
        <v>623449.8599999999</v>
      </c>
      <c r="H26" s="26">
        <f t="shared" si="3"/>
        <v>129.47753475177305</v>
      </c>
      <c r="I26" s="27">
        <f t="shared" si="1"/>
        <v>554653.7799999998</v>
      </c>
      <c r="J26" s="28">
        <f t="shared" si="4"/>
        <v>315000</v>
      </c>
      <c r="K26" s="5"/>
      <c r="L26" s="5"/>
    </row>
    <row r="27" spans="1:12" ht="24.75" customHeight="1">
      <c r="A27" s="56" t="s">
        <v>16</v>
      </c>
      <c r="B27" s="29">
        <v>33000</v>
      </c>
      <c r="C27" s="25">
        <v>32112.93</v>
      </c>
      <c r="D27" s="25">
        <v>24000</v>
      </c>
      <c r="E27" s="25">
        <v>81408.58</v>
      </c>
      <c r="F27" s="25">
        <f t="shared" si="0"/>
        <v>48408.58</v>
      </c>
      <c r="G27" s="25">
        <f t="shared" si="2"/>
        <v>57408.58</v>
      </c>
      <c r="H27" s="26">
        <f t="shared" si="3"/>
        <v>339.2024166666667</v>
      </c>
      <c r="I27" s="27">
        <f t="shared" si="1"/>
        <v>49295.65</v>
      </c>
      <c r="J27" s="28">
        <f t="shared" si="4"/>
        <v>-9000</v>
      </c>
      <c r="K27" s="5"/>
      <c r="L27" s="5"/>
    </row>
    <row r="28" spans="1:12" ht="24.75" customHeight="1">
      <c r="A28" s="54" t="s">
        <v>6</v>
      </c>
      <c r="B28" s="24">
        <v>790700</v>
      </c>
      <c r="C28" s="25">
        <v>1467147.6</v>
      </c>
      <c r="D28" s="25">
        <v>1500700</v>
      </c>
      <c r="E28" s="25">
        <v>1628621.62</v>
      </c>
      <c r="F28" s="25">
        <f t="shared" si="0"/>
        <v>837921.6200000001</v>
      </c>
      <c r="G28" s="25">
        <f t="shared" si="2"/>
        <v>127921.62000000011</v>
      </c>
      <c r="H28" s="26">
        <f t="shared" si="3"/>
        <v>108.52413007263277</v>
      </c>
      <c r="I28" s="27">
        <f t="shared" si="1"/>
        <v>161474.02000000002</v>
      </c>
      <c r="J28" s="28">
        <f t="shared" si="4"/>
        <v>710000</v>
      </c>
      <c r="K28" s="5"/>
      <c r="L28" s="5"/>
    </row>
    <row r="29" spans="1:12" ht="24.75" customHeight="1">
      <c r="A29" s="54" t="s">
        <v>84</v>
      </c>
      <c r="B29" s="24">
        <v>0</v>
      </c>
      <c r="C29" s="25">
        <v>0</v>
      </c>
      <c r="D29" s="25">
        <v>0</v>
      </c>
      <c r="E29" s="25">
        <v>62033</v>
      </c>
      <c r="F29" s="25">
        <f t="shared" si="0"/>
        <v>62033</v>
      </c>
      <c r="G29" s="25">
        <f t="shared" si="2"/>
        <v>62033</v>
      </c>
      <c r="H29" s="26">
        <f t="shared" si="3"/>
        <v>0</v>
      </c>
      <c r="I29" s="27">
        <f t="shared" si="1"/>
        <v>62033</v>
      </c>
      <c r="J29" s="28">
        <f t="shared" si="4"/>
        <v>0</v>
      </c>
      <c r="K29" s="5"/>
      <c r="L29" s="5"/>
    </row>
    <row r="30" spans="1:12" ht="102" customHeight="1">
      <c r="A30" s="62" t="s">
        <v>28</v>
      </c>
      <c r="B30" s="32">
        <v>0</v>
      </c>
      <c r="C30" s="25">
        <v>505248.76</v>
      </c>
      <c r="D30" s="25">
        <v>0</v>
      </c>
      <c r="E30" s="25">
        <v>0</v>
      </c>
      <c r="F30" s="25">
        <f t="shared" si="0"/>
        <v>0</v>
      </c>
      <c r="G30" s="25">
        <f t="shared" si="2"/>
        <v>0</v>
      </c>
      <c r="H30" s="26">
        <f t="shared" si="3"/>
        <v>0</v>
      </c>
      <c r="I30" s="27">
        <f t="shared" si="1"/>
        <v>-505248.76</v>
      </c>
      <c r="J30" s="28">
        <f t="shared" si="4"/>
        <v>0</v>
      </c>
      <c r="K30" s="5"/>
      <c r="L30" s="5"/>
    </row>
    <row r="31" spans="1:12" ht="24.75" customHeight="1" hidden="1">
      <c r="A31" s="54" t="s">
        <v>7</v>
      </c>
      <c r="B31" s="24">
        <v>0</v>
      </c>
      <c r="C31" s="25">
        <v>0</v>
      </c>
      <c r="D31" s="25">
        <v>0</v>
      </c>
      <c r="E31" s="25">
        <v>0</v>
      </c>
      <c r="F31" s="25">
        <f t="shared" si="0"/>
        <v>0</v>
      </c>
      <c r="G31" s="25">
        <f t="shared" si="2"/>
        <v>0</v>
      </c>
      <c r="H31" s="26">
        <f t="shared" si="3"/>
        <v>0</v>
      </c>
      <c r="I31" s="27">
        <f t="shared" si="1"/>
        <v>0</v>
      </c>
      <c r="J31" s="28">
        <f t="shared" si="4"/>
        <v>0</v>
      </c>
      <c r="K31" s="5"/>
      <c r="L31" s="5"/>
    </row>
    <row r="32" spans="1:12" ht="48" customHeight="1">
      <c r="A32" s="52" t="s">
        <v>12</v>
      </c>
      <c r="B32" s="31">
        <v>0</v>
      </c>
      <c r="C32" s="25">
        <v>1203.51</v>
      </c>
      <c r="D32" s="25">
        <v>0</v>
      </c>
      <c r="E32" s="25">
        <v>0</v>
      </c>
      <c r="F32" s="25">
        <f t="shared" si="0"/>
        <v>0</v>
      </c>
      <c r="G32" s="25">
        <f t="shared" si="2"/>
        <v>0</v>
      </c>
      <c r="H32" s="26">
        <f t="shared" si="3"/>
        <v>0</v>
      </c>
      <c r="I32" s="27">
        <f t="shared" si="1"/>
        <v>-1203.51</v>
      </c>
      <c r="J32" s="28">
        <f t="shared" si="4"/>
        <v>0</v>
      </c>
      <c r="K32" s="5"/>
      <c r="L32" s="5"/>
    </row>
    <row r="33" spans="1:12" ht="24.75" customHeight="1">
      <c r="A33" s="54" t="s">
        <v>9</v>
      </c>
      <c r="B33" s="24">
        <v>0</v>
      </c>
      <c r="C33" s="25">
        <v>6515.52</v>
      </c>
      <c r="D33" s="25">
        <v>3000</v>
      </c>
      <c r="E33" s="25">
        <v>3029.23</v>
      </c>
      <c r="F33" s="25">
        <f t="shared" si="0"/>
        <v>3029.23</v>
      </c>
      <c r="G33" s="25">
        <f t="shared" si="2"/>
        <v>29.230000000000018</v>
      </c>
      <c r="H33" s="26">
        <f t="shared" si="3"/>
        <v>100.97433333333335</v>
      </c>
      <c r="I33" s="27">
        <f t="shared" si="1"/>
        <v>-3486.2900000000004</v>
      </c>
      <c r="J33" s="28">
        <f t="shared" si="4"/>
        <v>3000</v>
      </c>
      <c r="K33" s="5"/>
      <c r="L33" s="5"/>
    </row>
    <row r="34" spans="1:12" ht="24.75" customHeight="1">
      <c r="A34" s="20" t="s">
        <v>21</v>
      </c>
      <c r="B34" s="33">
        <f>B35+B39+B40+B41</f>
        <v>93565000</v>
      </c>
      <c r="C34" s="33">
        <f>C35+C39+C40+C41</f>
        <v>130691584.45999998</v>
      </c>
      <c r="D34" s="33">
        <f>D35+D39+D40+D41</f>
        <v>120947203</v>
      </c>
      <c r="E34" s="33">
        <f>E35+E39+E40+E41</f>
        <v>129933835.10999998</v>
      </c>
      <c r="F34" s="34">
        <f t="shared" si="0"/>
        <v>36368835.109999985</v>
      </c>
      <c r="G34" s="34">
        <f t="shared" si="2"/>
        <v>8986632.109999985</v>
      </c>
      <c r="H34" s="35">
        <f aca="true" t="shared" si="5" ref="H34:H68">IF(D34=0,0,E34/D34*100)</f>
        <v>107.43021077552326</v>
      </c>
      <c r="I34" s="36">
        <f t="shared" si="1"/>
        <v>-757749.349999994</v>
      </c>
      <c r="J34" s="37">
        <f t="shared" si="4"/>
        <v>27382203</v>
      </c>
      <c r="K34" s="5"/>
      <c r="L34" s="5"/>
    </row>
    <row r="35" spans="1:12" ht="24" customHeight="1">
      <c r="A35" s="56" t="s">
        <v>31</v>
      </c>
      <c r="B35" s="29">
        <f>B36+B37+B38</f>
        <v>51102000</v>
      </c>
      <c r="C35" s="25">
        <f>C36+C37+C38</f>
        <v>92791655.44999999</v>
      </c>
      <c r="D35" s="25">
        <f>D36+D37+D38</f>
        <v>83049203</v>
      </c>
      <c r="E35" s="25">
        <f>E36+E37+E38</f>
        <v>90715633.85</v>
      </c>
      <c r="F35" s="25">
        <f t="shared" si="0"/>
        <v>39613633.849999994</v>
      </c>
      <c r="G35" s="25">
        <f t="shared" si="2"/>
        <v>7666430.849999994</v>
      </c>
      <c r="H35" s="26">
        <f t="shared" si="5"/>
        <v>109.23119135773042</v>
      </c>
      <c r="I35" s="38">
        <f t="shared" si="1"/>
        <v>-2076021.599999994</v>
      </c>
      <c r="J35" s="28">
        <f t="shared" si="4"/>
        <v>31947203</v>
      </c>
      <c r="K35" s="5"/>
      <c r="L35" s="5"/>
    </row>
    <row r="36" spans="1:12" ht="48" customHeight="1">
      <c r="A36" s="57" t="s">
        <v>30</v>
      </c>
      <c r="B36" s="30">
        <v>6797600</v>
      </c>
      <c r="C36" s="25">
        <v>5717168.24</v>
      </c>
      <c r="D36" s="25">
        <v>6235600</v>
      </c>
      <c r="E36" s="25">
        <v>6589034.84</v>
      </c>
      <c r="F36" s="25">
        <f t="shared" si="0"/>
        <v>-208565.16000000015</v>
      </c>
      <c r="G36" s="25">
        <f t="shared" si="2"/>
        <v>353434.83999999985</v>
      </c>
      <c r="H36" s="26">
        <f t="shared" si="5"/>
        <v>105.6680165501315</v>
      </c>
      <c r="I36" s="38">
        <f t="shared" si="1"/>
        <v>871866.5999999996</v>
      </c>
      <c r="J36" s="28">
        <f t="shared" si="4"/>
        <v>-562000</v>
      </c>
      <c r="K36" s="5"/>
      <c r="L36" s="5"/>
    </row>
    <row r="37" spans="1:12" ht="24" customHeight="1">
      <c r="A37" s="58" t="s">
        <v>18</v>
      </c>
      <c r="B37" s="29">
        <v>44129400</v>
      </c>
      <c r="C37" s="25">
        <v>86949637.22</v>
      </c>
      <c r="D37" s="25">
        <v>76708603</v>
      </c>
      <c r="E37" s="25">
        <v>84014640.88</v>
      </c>
      <c r="F37" s="25">
        <f t="shared" si="0"/>
        <v>39885240.879999995</v>
      </c>
      <c r="G37" s="25">
        <f t="shared" si="2"/>
        <v>7306037.879999995</v>
      </c>
      <c r="H37" s="26">
        <f t="shared" si="5"/>
        <v>109.52440481806191</v>
      </c>
      <c r="I37" s="38">
        <f t="shared" si="1"/>
        <v>-2934996.3400000036</v>
      </c>
      <c r="J37" s="28">
        <f t="shared" si="4"/>
        <v>32579203</v>
      </c>
      <c r="K37" s="5"/>
      <c r="L37" s="5"/>
    </row>
    <row r="38" spans="1:12" ht="24" customHeight="1">
      <c r="A38" s="58" t="s">
        <v>27</v>
      </c>
      <c r="B38" s="29">
        <v>175000</v>
      </c>
      <c r="C38" s="25">
        <v>124849.99</v>
      </c>
      <c r="D38" s="25">
        <v>105000</v>
      </c>
      <c r="E38" s="25">
        <v>111958.13</v>
      </c>
      <c r="F38" s="25">
        <f t="shared" si="0"/>
        <v>-63041.869999999995</v>
      </c>
      <c r="G38" s="25">
        <f t="shared" si="2"/>
        <v>6958.130000000005</v>
      </c>
      <c r="H38" s="26">
        <f t="shared" si="5"/>
        <v>106.62679047619048</v>
      </c>
      <c r="I38" s="38">
        <f t="shared" si="1"/>
        <v>-12891.86</v>
      </c>
      <c r="J38" s="28">
        <f t="shared" si="4"/>
        <v>-70000</v>
      </c>
      <c r="K38" s="5"/>
      <c r="L38" s="5"/>
    </row>
    <row r="39" spans="1:12" ht="24" customHeight="1">
      <c r="A39" s="56" t="s">
        <v>83</v>
      </c>
      <c r="B39" s="29">
        <v>101800</v>
      </c>
      <c r="C39" s="25">
        <v>96483.11</v>
      </c>
      <c r="D39" s="25">
        <v>101800</v>
      </c>
      <c r="E39" s="25">
        <v>103329.79</v>
      </c>
      <c r="F39" s="25">
        <f t="shared" si="0"/>
        <v>1529.7899999999936</v>
      </c>
      <c r="G39" s="25">
        <f t="shared" si="2"/>
        <v>1529.7899999999936</v>
      </c>
      <c r="H39" s="26">
        <f t="shared" si="5"/>
        <v>101.50274066797643</v>
      </c>
      <c r="I39" s="38">
        <f t="shared" si="1"/>
        <v>6846.679999999993</v>
      </c>
      <c r="J39" s="28">
        <f t="shared" si="4"/>
        <v>0</v>
      </c>
      <c r="K39" s="5"/>
      <c r="L39" s="5"/>
    </row>
    <row r="40" spans="1:10" ht="24" customHeight="1">
      <c r="A40" s="56" t="s">
        <v>32</v>
      </c>
      <c r="B40" s="29">
        <v>91000</v>
      </c>
      <c r="C40" s="25">
        <v>97942.72</v>
      </c>
      <c r="D40" s="25">
        <v>57000</v>
      </c>
      <c r="E40" s="25">
        <v>58700.07</v>
      </c>
      <c r="F40" s="25">
        <f t="shared" si="0"/>
        <v>-32299.93</v>
      </c>
      <c r="G40" s="25">
        <f t="shared" si="2"/>
        <v>1700.0699999999997</v>
      </c>
      <c r="H40" s="26">
        <f t="shared" si="5"/>
        <v>102.98257894736842</v>
      </c>
      <c r="I40" s="38">
        <f t="shared" si="1"/>
        <v>-39242.65</v>
      </c>
      <c r="J40" s="28">
        <f t="shared" si="4"/>
        <v>-34000</v>
      </c>
    </row>
    <row r="41" spans="1:10" ht="24" customHeight="1">
      <c r="A41" s="54" t="s">
        <v>33</v>
      </c>
      <c r="B41" s="24">
        <v>42270200</v>
      </c>
      <c r="C41" s="25">
        <v>37705503.18</v>
      </c>
      <c r="D41" s="25">
        <v>37739200</v>
      </c>
      <c r="E41" s="25">
        <v>39056171.4</v>
      </c>
      <c r="F41" s="25">
        <f t="shared" si="0"/>
        <v>-3214028.6000000015</v>
      </c>
      <c r="G41" s="25">
        <f t="shared" si="2"/>
        <v>1316971.3999999985</v>
      </c>
      <c r="H41" s="26">
        <f t="shared" si="5"/>
        <v>103.48966432780769</v>
      </c>
      <c r="I41" s="38">
        <f t="shared" si="1"/>
        <v>1350668.2199999988</v>
      </c>
      <c r="J41" s="28">
        <f t="shared" si="4"/>
        <v>-4531000</v>
      </c>
    </row>
    <row r="42" spans="1:10" ht="24.75" customHeight="1">
      <c r="A42" s="20" t="s">
        <v>1</v>
      </c>
      <c r="B42" s="33">
        <f>B10+B11+B12+B13+B14+B15+B16+B17+B18+B19+B20+B21+B22+B23+B24+B25+B26+B27+B28+B29+B30+B31+B32+B33+B34</f>
        <v>321910600</v>
      </c>
      <c r="C42" s="33">
        <f>C10+C11+C12+C13+C14+C15+C16+C17+C18+C19+C20+C21+C22+C23+C24+C25+C26+C27+C28+C29+C30+C31+C32+C33+C34</f>
        <v>338035722.78999996</v>
      </c>
      <c r="D42" s="33">
        <f>D10+D11+D12+D13+D14+D15+D16+D17+D18+D19+D20+D21+D22+D23+D24+D25+D26+D27+D28+D29+D30+D31+D32+D33+D34</f>
        <v>340527659.45</v>
      </c>
      <c r="E42" s="33">
        <f>E10+E11+E12+E13+E14+E15+E16+E17+E18+E19+E20+E21+E22+E23+E24+E25+E26+E27+E28+E29+E30+E31+E32+E33+E34</f>
        <v>369684677.33000004</v>
      </c>
      <c r="F42" s="34">
        <f t="shared" si="0"/>
        <v>47774077.33000004</v>
      </c>
      <c r="G42" s="34">
        <f aca="true" t="shared" si="6" ref="G42:G68">E42-D42</f>
        <v>29157017.880000055</v>
      </c>
      <c r="H42" s="35">
        <f t="shared" si="5"/>
        <v>108.56230531378648</v>
      </c>
      <c r="I42" s="36">
        <f t="shared" si="1"/>
        <v>31648954.54000008</v>
      </c>
      <c r="J42" s="37">
        <f t="shared" si="4"/>
        <v>18617059.449999988</v>
      </c>
    </row>
    <row r="43" spans="1:10" ht="24.75" customHeight="1">
      <c r="A43" s="53" t="s">
        <v>64</v>
      </c>
      <c r="B43" s="33">
        <f>B44+B51+B52+B45</f>
        <v>124803000</v>
      </c>
      <c r="C43" s="33">
        <f>C44+C51+C52+C45</f>
        <v>323399479.11</v>
      </c>
      <c r="D43" s="33">
        <f>D44+D51+D52+D45</f>
        <v>161538741</v>
      </c>
      <c r="E43" s="33">
        <f>E44+E51+E52+E45</f>
        <v>161370316.47</v>
      </c>
      <c r="F43" s="33">
        <f>F44+F51+F52+F45</f>
        <v>36567316.47</v>
      </c>
      <c r="G43" s="33">
        <f>E43-D43</f>
        <v>-168424.5300000012</v>
      </c>
      <c r="H43" s="64">
        <f t="shared" si="5"/>
        <v>99.89573737608862</v>
      </c>
      <c r="I43" s="36">
        <f t="shared" si="1"/>
        <v>-162029162.64000002</v>
      </c>
      <c r="J43" s="37">
        <f t="shared" si="4"/>
        <v>36735741</v>
      </c>
    </row>
    <row r="44" spans="1:10" ht="24.75" customHeight="1">
      <c r="A44" s="54" t="s">
        <v>70</v>
      </c>
      <c r="B44" s="24">
        <v>16994400</v>
      </c>
      <c r="C44" s="25">
        <v>12936600</v>
      </c>
      <c r="D44" s="25">
        <v>16994400</v>
      </c>
      <c r="E44" s="25">
        <v>16994400</v>
      </c>
      <c r="F44" s="25">
        <f aca="true" t="shared" si="7" ref="F44:F53">E44-B44</f>
        <v>0</v>
      </c>
      <c r="G44" s="25">
        <f t="shared" si="6"/>
        <v>0</v>
      </c>
      <c r="H44" s="65">
        <f t="shared" si="5"/>
        <v>100</v>
      </c>
      <c r="I44" s="38">
        <f t="shared" si="1"/>
        <v>4057800</v>
      </c>
      <c r="J44" s="28">
        <f t="shared" si="4"/>
        <v>0</v>
      </c>
    </row>
    <row r="45" spans="1:10" ht="23.25" customHeight="1">
      <c r="A45" s="54" t="s">
        <v>71</v>
      </c>
      <c r="B45" s="24">
        <f>B46+B47+B48+B49+B50</f>
        <v>105627300</v>
      </c>
      <c r="C45" s="24">
        <f>C46+C47+C48+C49+C50</f>
        <v>138603757.15</v>
      </c>
      <c r="D45" s="24">
        <f>D46+D47+D48+D49+D50</f>
        <v>111387680</v>
      </c>
      <c r="E45" s="24">
        <f>E46+E47+E48+E49+E50</f>
        <v>111387680</v>
      </c>
      <c r="F45" s="25">
        <f t="shared" si="7"/>
        <v>5760380</v>
      </c>
      <c r="G45" s="25">
        <f t="shared" si="6"/>
        <v>0</v>
      </c>
      <c r="H45" s="65">
        <f t="shared" si="5"/>
        <v>100</v>
      </c>
      <c r="I45" s="38">
        <f t="shared" si="1"/>
        <v>-27216077.150000006</v>
      </c>
      <c r="J45" s="28">
        <f t="shared" si="4"/>
        <v>5760380</v>
      </c>
    </row>
    <row r="46" spans="1:10" ht="0.75" customHeight="1" hidden="1">
      <c r="A46" s="52" t="s">
        <v>76</v>
      </c>
      <c r="B46" s="24">
        <v>0</v>
      </c>
      <c r="C46" s="24">
        <v>0</v>
      </c>
      <c r="D46" s="24">
        <v>0</v>
      </c>
      <c r="E46" s="24">
        <v>0</v>
      </c>
      <c r="F46" s="25">
        <f t="shared" si="7"/>
        <v>0</v>
      </c>
      <c r="G46" s="25">
        <f t="shared" si="6"/>
        <v>0</v>
      </c>
      <c r="H46" s="65">
        <f t="shared" si="5"/>
        <v>0</v>
      </c>
      <c r="I46" s="38">
        <f t="shared" si="1"/>
        <v>0</v>
      </c>
      <c r="J46" s="28">
        <f t="shared" si="4"/>
        <v>0</v>
      </c>
    </row>
    <row r="47" spans="1:10" ht="24.75" customHeight="1">
      <c r="A47" s="54" t="s">
        <v>75</v>
      </c>
      <c r="B47" s="24">
        <v>0</v>
      </c>
      <c r="C47" s="24">
        <v>673841.35</v>
      </c>
      <c r="D47" s="24">
        <v>0</v>
      </c>
      <c r="E47" s="24">
        <v>0</v>
      </c>
      <c r="F47" s="25">
        <f t="shared" si="7"/>
        <v>0</v>
      </c>
      <c r="G47" s="25">
        <f t="shared" si="6"/>
        <v>0</v>
      </c>
      <c r="H47" s="65">
        <f t="shared" si="5"/>
        <v>0</v>
      </c>
      <c r="I47" s="38">
        <f t="shared" si="1"/>
        <v>-673841.35</v>
      </c>
      <c r="J47" s="28">
        <f t="shared" si="4"/>
        <v>0</v>
      </c>
    </row>
    <row r="48" spans="1:10" ht="24.75" customHeight="1">
      <c r="A48" s="55" t="s">
        <v>62</v>
      </c>
      <c r="B48" s="39">
        <v>91788600</v>
      </c>
      <c r="C48" s="25">
        <v>82366500</v>
      </c>
      <c r="D48" s="25">
        <v>95600000</v>
      </c>
      <c r="E48" s="25">
        <v>95600000</v>
      </c>
      <c r="F48" s="25">
        <f t="shared" si="7"/>
        <v>3811400</v>
      </c>
      <c r="G48" s="25">
        <f t="shared" si="6"/>
        <v>0</v>
      </c>
      <c r="H48" s="65">
        <f t="shared" si="5"/>
        <v>100</v>
      </c>
      <c r="I48" s="38">
        <f t="shared" si="1"/>
        <v>13233500</v>
      </c>
      <c r="J48" s="28">
        <f t="shared" si="4"/>
        <v>3811400</v>
      </c>
    </row>
    <row r="49" spans="1:10" ht="24.75" customHeight="1">
      <c r="A49" s="52" t="s">
        <v>63</v>
      </c>
      <c r="B49" s="31">
        <v>13838700</v>
      </c>
      <c r="C49" s="25">
        <v>51608700</v>
      </c>
      <c r="D49" s="25">
        <v>13838700</v>
      </c>
      <c r="E49" s="25">
        <v>13838700</v>
      </c>
      <c r="F49" s="25">
        <f t="shared" si="7"/>
        <v>0</v>
      </c>
      <c r="G49" s="25">
        <f t="shared" si="6"/>
        <v>0</v>
      </c>
      <c r="H49" s="65">
        <f t="shared" si="5"/>
        <v>100</v>
      </c>
      <c r="I49" s="38">
        <f t="shared" si="1"/>
        <v>-37770000</v>
      </c>
      <c r="J49" s="28">
        <f t="shared" si="4"/>
        <v>0</v>
      </c>
    </row>
    <row r="50" spans="1:10" ht="45.75" customHeight="1">
      <c r="A50" s="52" t="s">
        <v>73</v>
      </c>
      <c r="B50" s="31">
        <v>0</v>
      </c>
      <c r="C50" s="24">
        <v>3954715.8</v>
      </c>
      <c r="D50" s="24">
        <v>1948980</v>
      </c>
      <c r="E50" s="24">
        <v>1948980</v>
      </c>
      <c r="F50" s="25">
        <f t="shared" si="7"/>
        <v>1948980</v>
      </c>
      <c r="G50" s="25">
        <f t="shared" si="6"/>
        <v>0</v>
      </c>
      <c r="H50" s="65">
        <f t="shared" si="5"/>
        <v>100</v>
      </c>
      <c r="I50" s="38">
        <f t="shared" si="1"/>
        <v>-2005735.7999999998</v>
      </c>
      <c r="J50" s="28">
        <f t="shared" si="4"/>
        <v>1948980</v>
      </c>
    </row>
    <row r="51" spans="1:10" ht="45" customHeight="1">
      <c r="A51" s="52" t="s">
        <v>72</v>
      </c>
      <c r="B51" s="31">
        <v>0</v>
      </c>
      <c r="C51" s="24">
        <v>6084900</v>
      </c>
      <c r="D51" s="24">
        <v>1031200</v>
      </c>
      <c r="E51" s="24">
        <v>1031200</v>
      </c>
      <c r="F51" s="25">
        <f t="shared" si="7"/>
        <v>1031200</v>
      </c>
      <c r="G51" s="25">
        <f t="shared" si="6"/>
        <v>0</v>
      </c>
      <c r="H51" s="65">
        <f t="shared" si="5"/>
        <v>100</v>
      </c>
      <c r="I51" s="38">
        <f t="shared" si="1"/>
        <v>-5053700</v>
      </c>
      <c r="J51" s="28">
        <f t="shared" si="4"/>
        <v>1031200</v>
      </c>
    </row>
    <row r="52" spans="1:10" ht="45" customHeight="1">
      <c r="A52" s="52" t="s">
        <v>69</v>
      </c>
      <c r="B52" s="31">
        <v>2181300</v>
      </c>
      <c r="C52" s="24">
        <v>165774221.96</v>
      </c>
      <c r="D52" s="24">
        <v>32125461</v>
      </c>
      <c r="E52" s="24">
        <v>31957036.47</v>
      </c>
      <c r="F52" s="25">
        <f t="shared" si="7"/>
        <v>29775736.47</v>
      </c>
      <c r="G52" s="25">
        <f t="shared" si="6"/>
        <v>-168424.5300000012</v>
      </c>
      <c r="H52" s="65">
        <f t="shared" si="5"/>
        <v>99.47572883078627</v>
      </c>
      <c r="I52" s="38">
        <f t="shared" si="1"/>
        <v>-133817185.49000001</v>
      </c>
      <c r="J52" s="28">
        <f t="shared" si="4"/>
        <v>29944161</v>
      </c>
    </row>
    <row r="53" spans="1:10" ht="24.75" customHeight="1">
      <c r="A53" s="20" t="s">
        <v>4</v>
      </c>
      <c r="B53" s="33">
        <f>B42+B43</f>
        <v>446713600</v>
      </c>
      <c r="C53" s="33">
        <f>C42+C43</f>
        <v>661435201.9</v>
      </c>
      <c r="D53" s="33">
        <f>D42+D43</f>
        <v>502066400.45</v>
      </c>
      <c r="E53" s="33">
        <f>E42+E43</f>
        <v>531054993.8000001</v>
      </c>
      <c r="F53" s="34">
        <f t="shared" si="7"/>
        <v>84341393.80000007</v>
      </c>
      <c r="G53" s="34">
        <f t="shared" si="6"/>
        <v>28988593.350000083</v>
      </c>
      <c r="H53" s="35">
        <f t="shared" si="5"/>
        <v>105.7738564707811</v>
      </c>
      <c r="I53" s="36">
        <f t="shared" si="1"/>
        <v>-130380208.0999999</v>
      </c>
      <c r="J53" s="37">
        <f t="shared" si="4"/>
        <v>55352800.44999999</v>
      </c>
    </row>
    <row r="54" spans="1:10" ht="24" customHeight="1">
      <c r="A54" s="20" t="s">
        <v>39</v>
      </c>
      <c r="B54" s="33"/>
      <c r="C54" s="34"/>
      <c r="D54" s="34"/>
      <c r="E54" s="25"/>
      <c r="F54" s="25"/>
      <c r="G54" s="25"/>
      <c r="H54" s="47"/>
      <c r="I54" s="38"/>
      <c r="J54" s="28"/>
    </row>
    <row r="55" spans="1:10" ht="25.5" customHeight="1">
      <c r="A55" s="52" t="s">
        <v>53</v>
      </c>
      <c r="B55" s="31">
        <v>9928300</v>
      </c>
      <c r="C55" s="25">
        <v>12518247.22</v>
      </c>
      <c r="D55" s="25">
        <v>9928300</v>
      </c>
      <c r="E55" s="25">
        <v>6475764.93</v>
      </c>
      <c r="F55" s="25">
        <f aca="true" t="shared" si="8" ref="F55:F68">E55-B55</f>
        <v>-3452535.0700000003</v>
      </c>
      <c r="G55" s="25">
        <f t="shared" si="6"/>
        <v>-3452535.0700000003</v>
      </c>
      <c r="H55" s="26">
        <f t="shared" si="5"/>
        <v>65.2253148071674</v>
      </c>
      <c r="I55" s="38">
        <f aca="true" t="shared" si="9" ref="I55:I68">E55-C55</f>
        <v>-6042482.290000001</v>
      </c>
      <c r="J55" s="28">
        <f t="shared" si="4"/>
        <v>0</v>
      </c>
    </row>
    <row r="56" spans="1:10" ht="48" customHeight="1">
      <c r="A56" s="52" t="s">
        <v>40</v>
      </c>
      <c r="B56" s="31">
        <v>0</v>
      </c>
      <c r="C56" s="25">
        <v>3650</v>
      </c>
      <c r="D56" s="25">
        <v>0</v>
      </c>
      <c r="E56" s="25">
        <v>463.33</v>
      </c>
      <c r="F56" s="25">
        <f t="shared" si="8"/>
        <v>463.33</v>
      </c>
      <c r="G56" s="25">
        <f t="shared" si="6"/>
        <v>463.33</v>
      </c>
      <c r="H56" s="26">
        <f t="shared" si="5"/>
        <v>0</v>
      </c>
      <c r="I56" s="38">
        <f t="shared" si="9"/>
        <v>-3186.67</v>
      </c>
      <c r="J56" s="28">
        <f t="shared" si="4"/>
        <v>0</v>
      </c>
    </row>
    <row r="57" spans="1:10" ht="45" customHeight="1">
      <c r="A57" s="52" t="s">
        <v>41</v>
      </c>
      <c r="B57" s="31">
        <v>562900</v>
      </c>
      <c r="C57" s="25">
        <v>495107.6</v>
      </c>
      <c r="D57" s="25">
        <v>562900</v>
      </c>
      <c r="E57" s="25">
        <v>513206.19</v>
      </c>
      <c r="F57" s="25">
        <f t="shared" si="8"/>
        <v>-49693.81</v>
      </c>
      <c r="G57" s="25">
        <f t="shared" si="6"/>
        <v>-49693.81</v>
      </c>
      <c r="H57" s="26">
        <f t="shared" si="5"/>
        <v>91.17182270385503</v>
      </c>
      <c r="I57" s="38">
        <f t="shared" si="9"/>
        <v>18098.590000000026</v>
      </c>
      <c r="J57" s="28">
        <f t="shared" si="4"/>
        <v>0</v>
      </c>
    </row>
    <row r="58" spans="1:10" ht="0.75" customHeight="1" hidden="1">
      <c r="A58" s="52" t="s">
        <v>54</v>
      </c>
      <c r="B58" s="31">
        <v>0</v>
      </c>
      <c r="C58" s="25">
        <v>0</v>
      </c>
      <c r="D58" s="25">
        <v>0</v>
      </c>
      <c r="E58" s="25">
        <v>0</v>
      </c>
      <c r="F58" s="25">
        <f t="shared" si="8"/>
        <v>0</v>
      </c>
      <c r="G58" s="25">
        <f t="shared" si="6"/>
        <v>0</v>
      </c>
      <c r="H58" s="26">
        <f t="shared" si="5"/>
        <v>0</v>
      </c>
      <c r="I58" s="38">
        <f t="shared" si="9"/>
        <v>0</v>
      </c>
      <c r="J58" s="28">
        <f t="shared" si="4"/>
        <v>0</v>
      </c>
    </row>
    <row r="59" spans="1:10" ht="69" customHeight="1">
      <c r="A59" s="52" t="s">
        <v>42</v>
      </c>
      <c r="B59" s="31">
        <v>0</v>
      </c>
      <c r="C59" s="25">
        <v>2848.37</v>
      </c>
      <c r="D59" s="25">
        <v>0</v>
      </c>
      <c r="E59" s="25">
        <v>2581.81</v>
      </c>
      <c r="F59" s="25">
        <f t="shared" si="8"/>
        <v>2581.81</v>
      </c>
      <c r="G59" s="25">
        <f t="shared" si="6"/>
        <v>2581.81</v>
      </c>
      <c r="H59" s="26">
        <f t="shared" si="5"/>
        <v>0</v>
      </c>
      <c r="I59" s="38">
        <f t="shared" si="9"/>
        <v>-266.55999999999995</v>
      </c>
      <c r="J59" s="28">
        <f t="shared" si="4"/>
        <v>0</v>
      </c>
    </row>
    <row r="60" spans="1:10" ht="48" customHeight="1">
      <c r="A60" s="52" t="s">
        <v>43</v>
      </c>
      <c r="B60" s="31">
        <v>0</v>
      </c>
      <c r="C60" s="25">
        <v>301.76</v>
      </c>
      <c r="D60" s="25">
        <v>0</v>
      </c>
      <c r="E60" s="25">
        <v>0</v>
      </c>
      <c r="F60" s="25">
        <f t="shared" si="8"/>
        <v>0</v>
      </c>
      <c r="G60" s="25">
        <f t="shared" si="6"/>
        <v>0</v>
      </c>
      <c r="H60" s="26">
        <f t="shared" si="5"/>
        <v>0</v>
      </c>
      <c r="I60" s="38">
        <f t="shared" si="9"/>
        <v>-301.76</v>
      </c>
      <c r="J60" s="28">
        <f t="shared" si="4"/>
        <v>0</v>
      </c>
    </row>
    <row r="61" spans="1:10" ht="24" customHeight="1">
      <c r="A61" s="53" t="s">
        <v>20</v>
      </c>
      <c r="B61" s="33">
        <f>B62+B63+B64</f>
        <v>3500000</v>
      </c>
      <c r="C61" s="33">
        <f>C62+C63+C64</f>
        <v>1365657.03</v>
      </c>
      <c r="D61" s="33">
        <f>D62+D63+D64</f>
        <v>3500000</v>
      </c>
      <c r="E61" s="33">
        <f>E62+E63+E64</f>
        <v>5181817.45</v>
      </c>
      <c r="F61" s="34">
        <f t="shared" si="8"/>
        <v>1681817.4500000002</v>
      </c>
      <c r="G61" s="34">
        <f t="shared" si="6"/>
        <v>1681817.4500000002</v>
      </c>
      <c r="H61" s="35">
        <f t="shared" si="5"/>
        <v>148.05192714285715</v>
      </c>
      <c r="I61" s="36">
        <f t="shared" si="9"/>
        <v>3816160.42</v>
      </c>
      <c r="J61" s="37">
        <f t="shared" si="4"/>
        <v>0</v>
      </c>
    </row>
    <row r="62" spans="1:10" ht="25.5" customHeight="1">
      <c r="A62" s="54" t="s">
        <v>57</v>
      </c>
      <c r="B62" s="24">
        <v>2100000</v>
      </c>
      <c r="C62" s="25">
        <v>550743.97</v>
      </c>
      <c r="D62" s="25">
        <v>2100000</v>
      </c>
      <c r="E62" s="25">
        <v>3412799.45</v>
      </c>
      <c r="F62" s="25">
        <f t="shared" si="8"/>
        <v>1312799.4500000002</v>
      </c>
      <c r="G62" s="25">
        <f t="shared" si="6"/>
        <v>1312799.4500000002</v>
      </c>
      <c r="H62" s="26">
        <f t="shared" si="5"/>
        <v>162.51425952380953</v>
      </c>
      <c r="I62" s="38">
        <f t="shared" si="9"/>
        <v>2862055.4800000004</v>
      </c>
      <c r="J62" s="28">
        <f t="shared" si="4"/>
        <v>0</v>
      </c>
    </row>
    <row r="63" spans="1:10" ht="24.75" customHeight="1">
      <c r="A63" s="54" t="s">
        <v>56</v>
      </c>
      <c r="B63" s="24">
        <v>1000000</v>
      </c>
      <c r="C63" s="25">
        <v>244991.06</v>
      </c>
      <c r="D63" s="25">
        <v>1000000</v>
      </c>
      <c r="E63" s="25">
        <v>523486.44</v>
      </c>
      <c r="F63" s="25">
        <f t="shared" si="8"/>
        <v>-476513.56</v>
      </c>
      <c r="G63" s="25">
        <f t="shared" si="6"/>
        <v>-476513.56</v>
      </c>
      <c r="H63" s="26">
        <f t="shared" si="5"/>
        <v>52.348644</v>
      </c>
      <c r="I63" s="38">
        <f t="shared" si="9"/>
        <v>278495.38</v>
      </c>
      <c r="J63" s="28">
        <f t="shared" si="4"/>
        <v>0</v>
      </c>
    </row>
    <row r="64" spans="1:10" ht="46.5" customHeight="1">
      <c r="A64" s="52" t="s">
        <v>55</v>
      </c>
      <c r="B64" s="24">
        <v>400000</v>
      </c>
      <c r="C64" s="25">
        <v>569922</v>
      </c>
      <c r="D64" s="25">
        <v>400000</v>
      </c>
      <c r="E64" s="25">
        <v>1245531.56</v>
      </c>
      <c r="F64" s="25">
        <f t="shared" si="8"/>
        <v>845531.56</v>
      </c>
      <c r="G64" s="25">
        <f t="shared" si="6"/>
        <v>845531.56</v>
      </c>
      <c r="H64" s="26">
        <f t="shared" si="5"/>
        <v>311.38289000000003</v>
      </c>
      <c r="I64" s="38">
        <f t="shared" si="9"/>
        <v>675609.56</v>
      </c>
      <c r="J64" s="28">
        <f t="shared" si="4"/>
        <v>0</v>
      </c>
    </row>
    <row r="65" spans="1:10" ht="0.75" customHeight="1" hidden="1">
      <c r="A65" s="54" t="s">
        <v>58</v>
      </c>
      <c r="B65" s="24">
        <v>0</v>
      </c>
      <c r="C65" s="25">
        <v>0</v>
      </c>
      <c r="D65" s="25">
        <v>0</v>
      </c>
      <c r="E65" s="25">
        <v>0</v>
      </c>
      <c r="F65" s="25">
        <f t="shared" si="8"/>
        <v>0</v>
      </c>
      <c r="G65" s="25">
        <f t="shared" si="6"/>
        <v>0</v>
      </c>
      <c r="H65" s="26">
        <f t="shared" si="5"/>
        <v>0</v>
      </c>
      <c r="I65" s="38">
        <f t="shared" si="9"/>
        <v>0</v>
      </c>
      <c r="J65" s="28">
        <f t="shared" si="4"/>
        <v>0</v>
      </c>
    </row>
    <row r="66" spans="1:10" ht="24.75" customHeight="1">
      <c r="A66" s="54" t="s">
        <v>61</v>
      </c>
      <c r="B66" s="24">
        <v>0</v>
      </c>
      <c r="C66" s="24">
        <v>0</v>
      </c>
      <c r="D66" s="24">
        <v>370000</v>
      </c>
      <c r="E66" s="24">
        <v>314146</v>
      </c>
      <c r="F66" s="25">
        <f t="shared" si="8"/>
        <v>314146</v>
      </c>
      <c r="G66" s="25">
        <f t="shared" si="6"/>
        <v>-55854</v>
      </c>
      <c r="H66" s="26">
        <f t="shared" si="5"/>
        <v>84.90432432432432</v>
      </c>
      <c r="I66" s="38">
        <f t="shared" si="9"/>
        <v>314146</v>
      </c>
      <c r="J66" s="28">
        <f t="shared" si="4"/>
        <v>370000</v>
      </c>
    </row>
    <row r="67" spans="1:10" ht="24" customHeight="1">
      <c r="A67" s="20" t="s">
        <v>5</v>
      </c>
      <c r="B67" s="33">
        <f>B55+B56+B57+B58+B59+B60+B61+B65+B66</f>
        <v>13991200</v>
      </c>
      <c r="C67" s="33">
        <f>C55+C56+C57+C58+C59+C60+C61+C65+C66</f>
        <v>14385811.979999999</v>
      </c>
      <c r="D67" s="33">
        <f>D55+D56+D57+D58+D59+D60+D61+D65+D66</f>
        <v>14361200</v>
      </c>
      <c r="E67" s="33">
        <f>E55+E56+E57+E58+E59+E60+E61+E65+E66</f>
        <v>12487979.71</v>
      </c>
      <c r="F67" s="34">
        <f t="shared" si="8"/>
        <v>-1503220.289999999</v>
      </c>
      <c r="G67" s="34">
        <f t="shared" si="6"/>
        <v>-1873220.289999999</v>
      </c>
      <c r="H67" s="35">
        <f t="shared" si="5"/>
        <v>86.95638045567223</v>
      </c>
      <c r="I67" s="36">
        <f t="shared" si="9"/>
        <v>-1897832.2699999977</v>
      </c>
      <c r="J67" s="37">
        <f t="shared" si="4"/>
        <v>370000</v>
      </c>
    </row>
    <row r="68" spans="1:10" ht="24" customHeight="1" thickBot="1">
      <c r="A68" s="23" t="s">
        <v>2</v>
      </c>
      <c r="B68" s="40">
        <f>B53+B67</f>
        <v>460704800</v>
      </c>
      <c r="C68" s="41">
        <f>C53+C67</f>
        <v>675821013.88</v>
      </c>
      <c r="D68" s="41">
        <f>D53+D67</f>
        <v>516427600.45</v>
      </c>
      <c r="E68" s="41">
        <f>E53+E67</f>
        <v>543542973.5100001</v>
      </c>
      <c r="F68" s="41">
        <f t="shared" si="8"/>
        <v>82838173.51000011</v>
      </c>
      <c r="G68" s="41">
        <f t="shared" si="6"/>
        <v>27115373.06000012</v>
      </c>
      <c r="H68" s="42">
        <f t="shared" si="5"/>
        <v>105.25056620451203</v>
      </c>
      <c r="I68" s="43">
        <f t="shared" si="9"/>
        <v>-132278040.36999989</v>
      </c>
      <c r="J68" s="66">
        <f t="shared" si="4"/>
        <v>55722800.44999999</v>
      </c>
    </row>
    <row r="69" spans="1:12" ht="42" customHeight="1">
      <c r="A69" s="6"/>
      <c r="B69" s="6"/>
      <c r="C69" s="6"/>
      <c r="D69" s="6"/>
      <c r="E69" s="6"/>
      <c r="F69" s="6"/>
      <c r="G69" s="7"/>
      <c r="H69" s="7"/>
      <c r="I69" s="7"/>
      <c r="J69" s="6"/>
      <c r="K69" s="6"/>
      <c r="L69" s="6"/>
    </row>
    <row r="70" spans="1:12" ht="24" customHeight="1">
      <c r="A70" s="63" t="s">
        <v>3</v>
      </c>
      <c r="B70" s="63"/>
      <c r="C70" s="63"/>
      <c r="D70" s="63"/>
      <c r="E70" s="63"/>
      <c r="F70" s="63"/>
      <c r="G70" s="77" t="s">
        <v>88</v>
      </c>
      <c r="H70" s="77"/>
      <c r="I70" s="77"/>
      <c r="J70" s="77"/>
      <c r="K70" s="6"/>
      <c r="L70" s="6"/>
    </row>
    <row r="71" ht="16.5" customHeight="1"/>
    <row r="72" ht="22.5" customHeight="1"/>
    <row r="73" ht="16.5" customHeight="1"/>
    <row r="74" ht="27" customHeight="1" hidden="1"/>
    <row r="81" spans="14:15" ht="12.75">
      <c r="N81" s="4"/>
      <c r="O81" s="4"/>
    </row>
  </sheetData>
  <sheetProtection/>
  <mergeCells count="5">
    <mergeCell ref="G70:J70"/>
    <mergeCell ref="A4:A7"/>
    <mergeCell ref="G4:H6"/>
    <mergeCell ref="A1:I1"/>
    <mergeCell ref="A2:I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2021-01-05T08:41:49Z</cp:lastPrinted>
  <dcterms:created xsi:type="dcterms:W3CDTF">2001-12-13T10:05:27Z</dcterms:created>
  <dcterms:modified xsi:type="dcterms:W3CDTF">2021-01-11T08:49:17Z</dcterms:modified>
  <cp:category/>
  <cp:version/>
  <cp:contentType/>
  <cp:contentStatus/>
</cp:coreProperties>
</file>