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480" yWindow="552" windowWidth="15576" windowHeight="11340" tabRatio="822" activeTab="0"/>
  </bookViews>
  <sheets>
    <sheet name="1020 " sheetId="1" r:id="rId1"/>
  </sheets>
  <definedNames>
    <definedName name="_xlnm.Print_Area" localSheetId="0">'1020 '!$A$1:$BL$84</definedName>
  </definedNames>
  <calcPr fullCalcOnLoad="1"/>
</workbook>
</file>

<file path=xl/sharedStrings.xml><?xml version="1.0" encoding="utf-8"?>
<sst xmlns="http://schemas.openxmlformats.org/spreadsheetml/2006/main" count="179" uniqueCount="134">
  <si>
    <t>потреба</t>
  </si>
  <si>
    <t xml:space="preserve">середньорічна вартість утримання одного учня </t>
  </si>
  <si>
    <t>число педставок на 1 клас</t>
  </si>
  <si>
    <t>розрахунок (середньорічне число посадових окладів (ставок) педагогічного персоналу/середньорічна кількість класів)</t>
  </si>
  <si>
    <t>кількість днів відвідування</t>
  </si>
  <si>
    <t>днів</t>
  </si>
  <si>
    <t>навчальний план</t>
  </si>
  <si>
    <t>0921</t>
  </si>
  <si>
    <r>
      <t xml:space="preserve">розрахунок  (обсяги фінансування </t>
    </r>
    <r>
      <rPr>
        <sz val="10"/>
        <rFont val="Times New Roman"/>
        <family val="1"/>
      </rPr>
      <t>/середньорічна чисельність учнів)</t>
    </r>
  </si>
  <si>
    <t>25538000000</t>
  </si>
  <si>
    <t>(код бюджету)</t>
  </si>
  <si>
    <t>(код Програмної класифікації видатків та кредитування місцевого бюджету)</t>
  </si>
  <si>
    <t>Створення умов для повноцінного і відповідального здобуття загальної середньої освіти в закладах загальної середньої освіти</t>
  </si>
  <si>
    <t>Забезпечити надання відповідних послуг закладами загальної середньої освіти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</si>
  <si>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</si>
  <si>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</si>
  <si>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</si>
  <si>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</si>
  <si>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</si>
  <si>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1.8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</si>
  <si>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</si>
  <si>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1.1</t>
  </si>
  <si>
    <t>1.2</t>
  </si>
  <si>
    <t>1.3</t>
  </si>
  <si>
    <t>1.4</t>
  </si>
  <si>
    <t>1.5</t>
  </si>
  <si>
    <t>1.6</t>
  </si>
  <si>
    <t>2.1</t>
  </si>
  <si>
    <t>2.2</t>
  </si>
  <si>
    <t>3.1</t>
  </si>
  <si>
    <t>3.2</t>
  </si>
  <si>
    <t>4.1</t>
  </si>
  <si>
    <t>1.7</t>
  </si>
  <si>
    <t>ЗАТВЕРДЖЕНО</t>
  </si>
  <si>
    <t>(найменування відповідального виконавця)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</si>
  <si>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</si>
  <si>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</si>
  <si>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</si>
  <si>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</si>
  <si>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</si>
  <si>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</si>
  <si>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</si>
  <si>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</si>
  <si>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</si>
  <si>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</si>
  <si>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</si>
  <si>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</si>
  <si>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</si>
  <si>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</si>
  <si>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</si>
  <si>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</si>
  <si>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</si>
  <si>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</si>
  <si>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</si>
  <si>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</si>
  <si>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</si>
  <si>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</si>
  <si>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</si>
  <si>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</si>
  <si>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</si>
  <si>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</si>
  <si>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</si>
  <si>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</si>
  <si>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</si>
  <si>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</si>
  <si>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</si>
  <si>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</si>
  <si>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</si>
  <si>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</si>
  <si>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</si>
  <si>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</si>
  <si>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</si>
  <si>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</si>
  <si>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Затрат</t>
  </si>
  <si>
    <t>штатний розпис</t>
  </si>
  <si>
    <t>Продукту</t>
  </si>
  <si>
    <t>осіб</t>
  </si>
  <si>
    <t>Ефективності</t>
  </si>
  <si>
    <t>Якості</t>
  </si>
  <si>
    <t>гривень</t>
  </si>
  <si>
    <t>Наказ</t>
  </si>
  <si>
    <t>одиниць</t>
  </si>
  <si>
    <t>грн</t>
  </si>
  <si>
    <t>%</t>
  </si>
  <si>
    <t>Управління освіти  Ніжинської  міської  ради Чернігівської області</t>
  </si>
  <si>
    <t>0600000</t>
  </si>
  <si>
    <t>0610000</t>
  </si>
  <si>
    <t>Управління освіти Ніжинської міської ради Чернігівської області</t>
  </si>
  <si>
    <t>мережа</t>
  </si>
  <si>
    <t>списковий склад</t>
  </si>
  <si>
    <t>Фінансове управління Ніжинської міської ради</t>
  </si>
  <si>
    <t>0611020</t>
  </si>
  <si>
    <t>бюджетної програми місцевого бюджету на 2020  рік</t>
  </si>
  <si>
    <t>(код за ЄДРПОУ)</t>
  </si>
  <si>
    <t>(код Типової відомчої класифікації видатків та кредитування)</t>
  </si>
  <si>
    <t>кількість закладів</t>
  </si>
  <si>
    <t>середньорічна кількість класів</t>
  </si>
  <si>
    <t>середньорічне число ставок (штатних одиниць)</t>
  </si>
  <si>
    <t xml:space="preserve">середньорічне число посадових окладів (ставок) педагогічного персоналу 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</si>
  <si>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</si>
  <si>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</si>
  <si>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</si>
  <si>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02147606</t>
  </si>
  <si>
    <t>середньорічна чисельність учнів</t>
  </si>
  <si>
    <t>додаток 6 до рішення сесії</t>
  </si>
  <si>
    <t>Забезпечити надання відповідних послуг Ніжинська гімназія №2</t>
  </si>
  <si>
    <t>Придбання обладнання та предметів довгострокового користування для Ніжинської гімназії №2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</si>
  <si>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</si>
  <si>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</si>
  <si>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Програма "Соціальний захист учнів закладів загальної середньої освіти Ніжинської міської об'єднаної територіальної громади шляхом організації гарячого харчування у 2020 році"</t>
  </si>
  <si>
    <t>Міська цільова програма національно - патріотичного виховання дітей та  молоді Ніжинської міської об’єднаної територіальної громади на 2018-2020 роки</t>
  </si>
  <si>
    <t>Забезпечити надання відповідних послуг закладами загальної середньої освіти (без Ніжинської гімназії № 2)</t>
  </si>
  <si>
    <t>Придбання обладнання та предметів довгострокового користування для закладів загальної середньої освіти                          (без Ніжинської гімназії № 2)</t>
  </si>
  <si>
    <t>Громадський бюджет "Облаштування привабливої громадської огорожі вздовж вул. Набережної та навколо історичної будівлі в м.Ніжині"</t>
  </si>
  <si>
    <t>розрахунок (касові видатки на звітний період/плановий обсяг видатків*100)</t>
  </si>
  <si>
    <t>1.9</t>
  </si>
  <si>
    <t>2.3</t>
  </si>
  <si>
    <t>4.2</t>
  </si>
  <si>
    <t xml:space="preserve">Забезпечення надання послуг з загальної середньої освіти в закладах загальної середньої освіти </t>
  </si>
  <si>
    <t>середні витрати на придбання обладнання та предметів довгострокового користування для ЗЗСО</t>
  </si>
  <si>
    <t>рівень виконання придбання обладнання та предметів довгострокового користування для ЗЗСО</t>
  </si>
  <si>
    <t>кількість необхідного  обладнання та предметів довгострокового користування для ЗЗСО</t>
  </si>
  <si>
    <t>обсяги видатків на придбання обладнання та предметів довгострокового користування для ЗЗСО</t>
  </si>
  <si>
    <t>Міська цільова програма соціального захисту членів сімей військовослужбовців на 2020 рік</t>
  </si>
  <si>
    <t xml:space="preserve">Начальник Управління освіти Ніжинської міської ради Чернігівської області                                               
</t>
  </si>
  <si>
    <t xml:space="preserve"> С. М. Крапив’янський</t>
  </si>
  <si>
    <t>середньорічна кількість груп  в дошкільному підрозділі ННВК та гімназії</t>
  </si>
  <si>
    <t>кількість дітей, що відвідують дошкільний підрозділ ННВК та гімназії</t>
  </si>
  <si>
    <t>3.3</t>
  </si>
  <si>
    <t>Конституція України, Бюджетний кодекс України, Закон України «Про Державний бюджет України на 2020 рік», «Про освіту», «Про загальну середню освіту», наказ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 із змінами, внесеними згідно з Постановами КМ, рішення Ніжинської міської ради VII скликання від 27.11.2019 року №25-63/2019,рішення Ніжинської міської ради VII скликання від 24.12.2019 року №7-65/2019, №8-65/2019, рішення Ніжинської міської ради VII скликання від 26.02.2020 року №18-68/2020, рішення Ніжинської міської ради VII скликання від 25.03.2020 року №5-70/2020, рішення Ніжинської міської ради VII скликання від 08.04.2020 року №4-71/2020, рішення Ніжинської міської ради VII скликання від 29.04.2020 року №9-72/2020, рішення Ніжинської міської ради VII скликання від 25.05.2020 року №8-73/2020, рішення Ніжинської міської ради VII скликання від 12.06.2020 року №2-74/2020, рішення Ніжинської міської ради VII скликання від 26.06.2020 року №10-75/2020, рішення Ніжинської міської ради VII скликання від 03.08.2020 року №12-76/2020, рішення Ніжинської міської ради VII скликання від 27.08.2020 року №5-77/2020, рішення Ніжинської міської ради VII скликання від 18.09.2020 року №1-78/2020,  рішення Ніжинської міської ради VII скликання від 30.09.2020 року №17-79/2020, рішення Ніжинської міської ради VII скликання від 13.10.2020 року №9-80/2020.</t>
  </si>
  <si>
    <t>розрахунок (обсяг видатків/кількість обладнання) (2402221/ 117)</t>
  </si>
  <si>
    <t>М.Б.Фурса</t>
  </si>
  <si>
    <t>20.10. 2020 року № 223</t>
  </si>
  <si>
    <t>Заступник начальника  фінансового управління -начальник бюджетного відділу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</si>
</sst>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0.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  <numFmt numFmtId="180" formatCode="0.0%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9"/>
      <name val="Times New Roman"/>
      <family val="1"/>
    </font>
    <font>
      <sz val="10"/>
      <color indexed="59"/>
      <name val="Arial Cyr"/>
      <family val="0"/>
    </font>
    <font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i/>
      <sz val="10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sz val="10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i/>
      <sz val="10"/>
      <color rgb="FF7F7F7F"/>
      <name val="Calibri"/>
      <family val="2"/>
    </font>
    <font>
      <sz val="10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/>
      <bottom style="thin"/>
    </border>
    <border>
      <left/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2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7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3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2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1" applyNumberFormat="0" applyAlignment="0" applyProtection="0"/>
    <xf numFmtId="0" fontId="45" fillId="34" borderId="2" applyNumberFormat="0" applyAlignment="0" applyProtection="0"/>
    <xf numFmtId="0" fontId="46" fillId="0" borderId="0" applyNumberFormat="0" applyFill="0" applyBorder="0" applyAlignment="0" applyProtection="0"/>
    <xf numFmtId="0" fontId="47" fillId="35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6" borderId="1" applyNumberFormat="0" applyAlignment="0" applyProtection="0"/>
    <xf numFmtId="0" fontId="52" fillId="0" borderId="6" applyNumberFormat="0" applyFill="0" applyAlignment="0" applyProtection="0"/>
    <xf numFmtId="0" fontId="53" fillId="37" borderId="0" applyNumberFormat="0" applyBorder="0" applyAlignment="0" applyProtection="0"/>
    <xf numFmtId="0" fontId="0" fillId="38" borderId="7" applyNumberFormat="0" applyFont="0" applyAlignment="0" applyProtection="0"/>
    <xf numFmtId="0" fontId="54" fillId="33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4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18" fillId="9" borderId="10" applyNumberFormat="0" applyAlignment="0" applyProtection="0"/>
    <xf numFmtId="0" fontId="19" fillId="43" borderId="11" applyNumberFormat="0" applyAlignment="0" applyProtection="0"/>
    <xf numFmtId="0" fontId="20" fillId="43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2" fillId="44" borderId="16" applyNumberFormat="0" applyAlignment="0" applyProtection="0"/>
    <xf numFmtId="0" fontId="11" fillId="0" borderId="0" applyNumberFormat="0" applyFill="0" applyBorder="0" applyAlignment="0" applyProtection="0"/>
    <xf numFmtId="0" fontId="17" fillId="45" borderId="0" applyNumberFormat="0" applyBorder="0" applyAlignment="0" applyProtection="0"/>
    <xf numFmtId="0" fontId="58" fillId="33" borderId="1" applyNumberFormat="0" applyAlignment="0" applyProtection="0"/>
    <xf numFmtId="0" fontId="59" fillId="0" borderId="9" applyNumberFormat="0" applyFill="0" applyAlignment="0" applyProtection="0"/>
    <xf numFmtId="0" fontId="16" fillId="3" borderId="0" applyNumberFormat="0" applyBorder="0" applyAlignment="0" applyProtection="0"/>
    <xf numFmtId="0" fontId="60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38" borderId="7" applyNumberFormat="0" applyFont="0" applyAlignment="0" applyProtection="0"/>
    <xf numFmtId="9" fontId="0" fillId="0" borderId="0" applyFont="0" applyFill="0" applyBorder="0" applyAlignment="0" applyProtection="0"/>
    <xf numFmtId="0" fontId="61" fillId="33" borderId="8" applyNumberFormat="0" applyAlignment="0" applyProtection="0"/>
    <xf numFmtId="0" fontId="21" fillId="0" borderId="18" applyNumberFormat="0" applyFill="0" applyAlignment="0" applyProtection="0"/>
    <xf numFmtId="0" fontId="62" fillId="37" borderId="0" applyNumberFormat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47" borderId="0" xfId="0" applyFont="1" applyFill="1" applyAlignment="1">
      <alignment/>
    </xf>
    <xf numFmtId="0" fontId="4" fillId="47" borderId="0" xfId="0" applyFont="1" applyFill="1" applyBorder="1" applyAlignment="1">
      <alignment vertical="top" wrapText="1"/>
    </xf>
    <xf numFmtId="0" fontId="4" fillId="47" borderId="19" xfId="0" applyFont="1" applyFill="1" applyBorder="1" applyAlignment="1" quotePrefix="1">
      <alignment vertical="center" wrapText="1"/>
    </xf>
    <xf numFmtId="0" fontId="3" fillId="47" borderId="0" xfId="0" applyFont="1" applyFill="1" applyBorder="1" applyAlignment="1">
      <alignment vertical="center" wrapText="1"/>
    </xf>
    <xf numFmtId="2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/>
    </xf>
    <xf numFmtId="173" fontId="5" fillId="47" borderId="0" xfId="0" applyNumberFormat="1" applyFont="1" applyFill="1" applyAlignment="1">
      <alignment horizontal="left" vertical="center" wrapText="1"/>
    </xf>
    <xf numFmtId="0" fontId="3" fillId="47" borderId="0" xfId="0" applyFont="1" applyFill="1" applyAlignment="1">
      <alignment horizontal="center" vertical="center" wrapText="1"/>
    </xf>
    <xf numFmtId="0" fontId="6" fillId="47" borderId="0" xfId="0" applyFont="1" applyFill="1" applyAlignment="1">
      <alignment vertical="center" wrapText="1"/>
    </xf>
    <xf numFmtId="4" fontId="2" fillId="47" borderId="0" xfId="0" applyNumberFormat="1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vertical="center" wrapText="1"/>
    </xf>
    <xf numFmtId="0" fontId="2" fillId="47" borderId="0" xfId="0" applyFont="1" applyFill="1" applyAlignment="1">
      <alignment horizontal="center" vertical="center" wrapText="1"/>
    </xf>
    <xf numFmtId="0" fontId="7" fillId="47" borderId="0" xfId="0" applyFont="1" applyFill="1" applyAlignment="1">
      <alignment/>
    </xf>
    <xf numFmtId="0" fontId="2" fillId="47" borderId="0" xfId="0" applyFont="1" applyFill="1" applyBorder="1" applyAlignment="1">
      <alignment vertical="top" wrapText="1"/>
    </xf>
    <xf numFmtId="0" fontId="2" fillId="47" borderId="0" xfId="0" applyFont="1" applyFill="1" applyBorder="1" applyAlignment="1">
      <alignment/>
    </xf>
    <xf numFmtId="0" fontId="2" fillId="47" borderId="20" xfId="0" applyFont="1" applyFill="1" applyBorder="1" applyAlignment="1">
      <alignment/>
    </xf>
    <xf numFmtId="0" fontId="2" fillId="47" borderId="0" xfId="0" applyFont="1" applyFill="1" applyBorder="1" applyAlignment="1">
      <alignment/>
    </xf>
    <xf numFmtId="0" fontId="2" fillId="47" borderId="0" xfId="0" applyFont="1" applyFill="1" applyBorder="1" applyAlignment="1">
      <alignment horizontal="left"/>
    </xf>
    <xf numFmtId="0" fontId="7" fillId="47" borderId="0" xfId="0" applyFont="1" applyFill="1" applyAlignment="1">
      <alignment horizontal="center"/>
    </xf>
    <xf numFmtId="0" fontId="2" fillId="47" borderId="0" xfId="0" applyFont="1" applyFill="1" applyAlignment="1">
      <alignment/>
    </xf>
    <xf numFmtId="0" fontId="3" fillId="47" borderId="0" xfId="0" applyFont="1" applyFill="1" applyAlignment="1">
      <alignment vertical="center" wrapText="1"/>
    </xf>
    <xf numFmtId="0" fontId="7" fillId="47" borderId="0" xfId="0" applyFont="1" applyFill="1" applyAlignment="1">
      <alignment horizontal="center"/>
    </xf>
    <xf numFmtId="14" fontId="2" fillId="47" borderId="19" xfId="0" applyNumberFormat="1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/>
    </xf>
    <xf numFmtId="0" fontId="4" fillId="47" borderId="0" xfId="0" applyFont="1" applyFill="1" applyAlignment="1">
      <alignment horizontal="center" vertical="center" wrapText="1"/>
    </xf>
    <xf numFmtId="0" fontId="2" fillId="47" borderId="19" xfId="0" applyFont="1" applyFill="1" applyBorder="1" applyAlignment="1">
      <alignment horizontal="left" vertical="top" wrapText="1"/>
    </xf>
    <xf numFmtId="0" fontId="3" fillId="47" borderId="0" xfId="0" applyFont="1" applyFill="1" applyAlignment="1">
      <alignment horizontal="left" vertical="top" wrapText="1"/>
    </xf>
    <xf numFmtId="0" fontId="2" fillId="47" borderId="19" xfId="0" applyFont="1" applyFill="1" applyBorder="1" applyAlignment="1">
      <alignment horizontal="center" vertical="top" wrapText="1"/>
    </xf>
    <xf numFmtId="0" fontId="7" fillId="47" borderId="20" xfId="0" applyFont="1" applyFill="1" applyBorder="1" applyAlignment="1">
      <alignment horizontal="center"/>
    </xf>
    <xf numFmtId="49" fontId="2" fillId="47" borderId="21" xfId="0" applyNumberFormat="1" applyFont="1" applyFill="1" applyBorder="1" applyAlignment="1">
      <alignment horizontal="center" vertical="center" wrapText="1"/>
    </xf>
    <xf numFmtId="0" fontId="2" fillId="47" borderId="21" xfId="0" applyNumberFormat="1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center" vertical="center" wrapText="1"/>
    </xf>
    <xf numFmtId="0" fontId="2" fillId="47" borderId="23" xfId="0" applyNumberFormat="1" applyFont="1" applyFill="1" applyBorder="1" applyAlignment="1">
      <alignment horizontal="center" vertical="center" wrapText="1"/>
    </xf>
    <xf numFmtId="0" fontId="2" fillId="47" borderId="24" xfId="0" applyNumberFormat="1" applyFont="1" applyFill="1" applyBorder="1" applyAlignment="1">
      <alignment horizontal="center" vertical="center" wrapText="1"/>
    </xf>
    <xf numFmtId="3" fontId="2" fillId="47" borderId="21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center" vertical="top" wrapText="1"/>
    </xf>
    <xf numFmtId="3" fontId="64" fillId="47" borderId="21" xfId="0" applyNumberFormat="1" applyFont="1" applyFill="1" applyBorder="1" applyAlignment="1">
      <alignment horizontal="center" vertical="center" wrapText="1"/>
    </xf>
    <xf numFmtId="4" fontId="2" fillId="47" borderId="21" xfId="0" applyNumberFormat="1" applyFont="1" applyFill="1" applyBorder="1" applyAlignment="1">
      <alignment horizontal="center" vertical="center" wrapText="1"/>
    </xf>
    <xf numFmtId="0" fontId="8" fillId="47" borderId="21" xfId="0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center" wrapText="1"/>
    </xf>
    <xf numFmtId="0" fontId="8" fillId="47" borderId="23" xfId="0" applyNumberFormat="1" applyFont="1" applyFill="1" applyBorder="1" applyAlignment="1">
      <alignment horizontal="center" vertical="center" wrapText="1"/>
    </xf>
    <xf numFmtId="0" fontId="8" fillId="47" borderId="24" xfId="0" applyNumberFormat="1" applyFont="1" applyFill="1" applyBorder="1" applyAlignment="1">
      <alignment horizontal="center" vertical="center" wrapText="1"/>
    </xf>
    <xf numFmtId="4" fontId="8" fillId="47" borderId="21" xfId="0" applyNumberFormat="1" applyFont="1" applyFill="1" applyBorder="1" applyAlignment="1">
      <alignment horizontal="center" vertical="center" wrapText="1"/>
    </xf>
    <xf numFmtId="0" fontId="8" fillId="47" borderId="21" xfId="0" applyNumberFormat="1" applyFont="1" applyFill="1" applyBorder="1" applyAlignment="1">
      <alignment horizontal="center" vertical="top" wrapText="1"/>
    </xf>
    <xf numFmtId="0" fontId="2" fillId="47" borderId="21" xfId="0" applyNumberFormat="1" applyFont="1" applyFill="1" applyBorder="1" applyAlignment="1">
      <alignment horizontal="center" vertical="top" wrapText="1"/>
    </xf>
    <xf numFmtId="0" fontId="0" fillId="47" borderId="21" xfId="0" applyFill="1" applyBorder="1" applyAlignment="1">
      <alignment/>
    </xf>
    <xf numFmtId="0" fontId="2" fillId="47" borderId="22" xfId="0" applyNumberFormat="1" applyFont="1" applyFill="1" applyBorder="1" applyAlignment="1">
      <alignment horizontal="center" vertical="top" wrapText="1"/>
    </xf>
    <xf numFmtId="0" fontId="2" fillId="47" borderId="23" xfId="0" applyNumberFormat="1" applyFont="1" applyFill="1" applyBorder="1" applyAlignment="1">
      <alignment horizontal="center" vertical="top" wrapText="1"/>
    </xf>
    <xf numFmtId="0" fontId="2" fillId="47" borderId="24" xfId="0" applyNumberFormat="1" applyFont="1" applyFill="1" applyBorder="1" applyAlignment="1">
      <alignment horizontal="center" vertical="top" wrapText="1"/>
    </xf>
    <xf numFmtId="3" fontId="2" fillId="47" borderId="22" xfId="0" applyNumberFormat="1" applyFont="1" applyFill="1" applyBorder="1" applyAlignment="1">
      <alignment horizontal="center" vertical="center" wrapText="1"/>
    </xf>
    <xf numFmtId="3" fontId="2" fillId="47" borderId="23" xfId="0" applyNumberFormat="1" applyFont="1" applyFill="1" applyBorder="1" applyAlignment="1">
      <alignment horizontal="center" vertical="center" wrapText="1"/>
    </xf>
    <xf numFmtId="3" fontId="2" fillId="47" borderId="24" xfId="0" applyNumberFormat="1" applyFont="1" applyFill="1" applyBorder="1" applyAlignment="1">
      <alignment horizontal="center" vertical="center" wrapText="1"/>
    </xf>
    <xf numFmtId="4" fontId="2" fillId="47" borderId="22" xfId="0" applyNumberFormat="1" applyFont="1" applyFill="1" applyBorder="1" applyAlignment="1">
      <alignment horizontal="center" vertical="center" wrapText="1"/>
    </xf>
    <xf numFmtId="4" fontId="2" fillId="47" borderId="23" xfId="0" applyNumberFormat="1" applyFont="1" applyFill="1" applyBorder="1" applyAlignment="1">
      <alignment horizontal="center" vertical="center" wrapText="1"/>
    </xf>
    <xf numFmtId="4" fontId="2" fillId="47" borderId="24" xfId="0" applyNumberFormat="1" applyFont="1" applyFill="1" applyBorder="1" applyAlignment="1">
      <alignment horizontal="center" vertical="center" wrapText="1"/>
    </xf>
    <xf numFmtId="0" fontId="27" fillId="47" borderId="21" xfId="0" applyNumberFormat="1" applyFont="1" applyFill="1" applyBorder="1" applyAlignment="1">
      <alignment horizontal="center" vertical="top" wrapText="1"/>
    </xf>
    <xf numFmtId="0" fontId="28" fillId="47" borderId="21" xfId="0" applyFont="1" applyFill="1" applyBorder="1" applyAlignment="1">
      <alignment/>
    </xf>
    <xf numFmtId="0" fontId="10" fillId="47" borderId="22" xfId="0" applyFont="1" applyFill="1" applyBorder="1" applyAlignment="1">
      <alignment horizontal="center" vertical="top" wrapText="1"/>
    </xf>
    <xf numFmtId="0" fontId="10" fillId="47" borderId="23" xfId="0" applyFont="1" applyFill="1" applyBorder="1" applyAlignment="1">
      <alignment horizontal="center" vertical="top" wrapText="1"/>
    </xf>
    <xf numFmtId="0" fontId="10" fillId="47" borderId="24" xfId="0" applyFont="1" applyFill="1" applyBorder="1" applyAlignment="1">
      <alignment horizontal="center" vertical="top" wrapText="1"/>
    </xf>
    <xf numFmtId="0" fontId="3" fillId="47" borderId="22" xfId="0" applyFont="1" applyFill="1" applyBorder="1" applyAlignment="1">
      <alignment horizontal="center" vertical="center" wrapText="1"/>
    </xf>
    <xf numFmtId="0" fontId="3" fillId="47" borderId="23" xfId="0" applyFont="1" applyFill="1" applyBorder="1" applyAlignment="1">
      <alignment horizontal="center" vertical="center" wrapText="1"/>
    </xf>
    <xf numFmtId="0" fontId="3" fillId="47" borderId="24" xfId="0" applyFont="1" applyFill="1" applyBorder="1" applyAlignment="1">
      <alignment horizontal="center" vertical="center" wrapText="1"/>
    </xf>
    <xf numFmtId="0" fontId="2" fillId="47" borderId="21" xfId="0" applyFont="1" applyFill="1" applyBorder="1" applyAlignment="1">
      <alignment horizontal="center" vertical="center" wrapText="1"/>
    </xf>
    <xf numFmtId="0" fontId="2" fillId="47" borderId="23" xfId="0" applyFont="1" applyFill="1" applyBorder="1" applyAlignment="1">
      <alignment horizontal="center" vertical="center" wrapText="1"/>
    </xf>
    <xf numFmtId="0" fontId="2" fillId="47" borderId="24" xfId="0" applyFont="1" applyFill="1" applyBorder="1" applyAlignment="1">
      <alignment horizontal="center" vertical="center" wrapText="1"/>
    </xf>
    <xf numFmtId="0" fontId="2" fillId="47" borderId="22" xfId="0" applyFont="1" applyFill="1" applyBorder="1" applyAlignment="1">
      <alignment horizontal="center" vertical="center" wrapText="1"/>
    </xf>
    <xf numFmtId="0" fontId="3" fillId="47" borderId="21" xfId="0" applyFont="1" applyFill="1" applyBorder="1" applyAlignment="1">
      <alignment horizontal="center" vertical="center" wrapText="1"/>
    </xf>
    <xf numFmtId="0" fontId="8" fillId="47" borderId="22" xfId="0" applyFont="1" applyFill="1" applyBorder="1" applyAlignment="1">
      <alignment horizontal="center" vertical="center" wrapText="1"/>
    </xf>
    <xf numFmtId="0" fontId="8" fillId="47" borderId="23" xfId="0" applyFont="1" applyFill="1" applyBorder="1" applyAlignment="1">
      <alignment horizontal="center" vertical="center" wrapText="1"/>
    </xf>
    <xf numFmtId="0" fontId="8" fillId="47" borderId="24" xfId="0" applyFont="1" applyFill="1" applyBorder="1" applyAlignment="1">
      <alignment horizontal="center" vertical="center" wrapText="1"/>
    </xf>
    <xf numFmtId="0" fontId="8" fillId="47" borderId="22" xfId="0" applyNumberFormat="1" applyFont="1" applyFill="1" applyBorder="1" applyAlignment="1">
      <alignment horizontal="center" vertical="top" wrapText="1"/>
    </xf>
    <xf numFmtId="0" fontId="8" fillId="47" borderId="23" xfId="0" applyNumberFormat="1" applyFont="1" applyFill="1" applyBorder="1" applyAlignment="1">
      <alignment horizontal="center" vertical="top" wrapText="1"/>
    </xf>
    <xf numFmtId="0" fontId="8" fillId="47" borderId="24" xfId="0" applyNumberFormat="1" applyFont="1" applyFill="1" applyBorder="1" applyAlignment="1">
      <alignment horizontal="center" vertical="top" wrapText="1"/>
    </xf>
    <xf numFmtId="4" fontId="8" fillId="47" borderId="22" xfId="0" applyNumberFormat="1" applyFont="1" applyFill="1" applyBorder="1" applyAlignment="1">
      <alignment horizontal="center" vertical="center" wrapText="1"/>
    </xf>
    <xf numFmtId="4" fontId="8" fillId="47" borderId="23" xfId="0" applyNumberFormat="1" applyFont="1" applyFill="1" applyBorder="1" applyAlignment="1">
      <alignment horizontal="center" vertical="center" wrapText="1"/>
    </xf>
    <xf numFmtId="4" fontId="8" fillId="47" borderId="24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0" fontId="3" fillId="47" borderId="0" xfId="0" applyFont="1" applyFill="1" applyAlignment="1">
      <alignment vertical="center" wrapText="1"/>
    </xf>
    <xf numFmtId="0" fontId="7" fillId="47" borderId="19" xfId="0" applyFont="1" applyFill="1" applyBorder="1" applyAlignment="1">
      <alignment horizontal="right" vertical="center" wrapText="1"/>
    </xf>
    <xf numFmtId="0" fontId="3" fillId="47" borderId="25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 wrapText="1"/>
    </xf>
    <xf numFmtId="0" fontId="3" fillId="47" borderId="26" xfId="0" applyFont="1" applyFill="1" applyBorder="1" applyAlignment="1">
      <alignment horizontal="center" vertical="center" wrapText="1"/>
    </xf>
    <xf numFmtId="0" fontId="3" fillId="47" borderId="27" xfId="0" applyFont="1" applyFill="1" applyBorder="1" applyAlignment="1">
      <alignment horizontal="center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28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right" vertical="center" wrapText="1"/>
    </xf>
    <xf numFmtId="0" fontId="3" fillId="47" borderId="19" xfId="0" applyFont="1" applyFill="1" applyBorder="1" applyAlignment="1">
      <alignment horizontal="left" vertical="top" wrapText="1"/>
    </xf>
    <xf numFmtId="0" fontId="6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6" fillId="47" borderId="23" xfId="0" applyFont="1" applyFill="1" applyBorder="1" applyAlignment="1">
      <alignment horizontal="center" vertical="center" wrapText="1"/>
    </xf>
    <xf numFmtId="0" fontId="6" fillId="47" borderId="24" xfId="0" applyFont="1" applyFill="1" applyBorder="1" applyAlignment="1">
      <alignment horizontal="center" vertical="center" wrapText="1"/>
    </xf>
    <xf numFmtId="0" fontId="2" fillId="47" borderId="22" xfId="0" applyNumberFormat="1" applyFont="1" applyFill="1" applyBorder="1" applyAlignment="1">
      <alignment horizontal="left" vertical="top" wrapText="1"/>
    </xf>
    <xf numFmtId="0" fontId="0" fillId="47" borderId="23" xfId="0" applyFont="1" applyFill="1" applyBorder="1" applyAlignment="1">
      <alignment horizontal="left" vertical="top" wrapText="1"/>
    </xf>
    <xf numFmtId="0" fontId="0" fillId="47" borderId="24" xfId="0" applyFont="1" applyFill="1" applyBorder="1" applyAlignment="1">
      <alignment horizontal="left" vertical="top" wrapText="1"/>
    </xf>
    <xf numFmtId="0" fontId="3" fillId="47" borderId="22" xfId="0" applyNumberFormat="1" applyFont="1" applyFill="1" applyBorder="1" applyAlignment="1">
      <alignment horizontal="left" vertical="center" wrapText="1"/>
    </xf>
    <xf numFmtId="0" fontId="3" fillId="47" borderId="23" xfId="0" applyNumberFormat="1" applyFont="1" applyFill="1" applyBorder="1" applyAlignment="1">
      <alignment horizontal="left" vertical="center" wrapText="1"/>
    </xf>
    <xf numFmtId="0" fontId="3" fillId="47" borderId="24" xfId="0" applyNumberFormat="1" applyFont="1" applyFill="1" applyBorder="1" applyAlignment="1">
      <alignment horizontal="left" vertical="center" wrapText="1"/>
    </xf>
    <xf numFmtId="4" fontId="4" fillId="47" borderId="19" xfId="0" applyNumberFormat="1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justify" vertical="center" wrapText="1"/>
    </xf>
    <xf numFmtId="0" fontId="3" fillId="47" borderId="0" xfId="0" applyFont="1" applyFill="1" applyAlignment="1">
      <alignment horizontal="left" vertical="center"/>
    </xf>
    <xf numFmtId="0" fontId="3" fillId="47" borderId="0" xfId="0" applyFont="1" applyFill="1" applyBorder="1" applyAlignment="1">
      <alignment horizontal="center" vertical="center" wrapText="1"/>
    </xf>
    <xf numFmtId="0" fontId="3" fillId="47" borderId="0" xfId="0" applyFont="1" applyFill="1" applyAlignment="1">
      <alignment horizontal="left" vertical="center" wrapText="1"/>
    </xf>
    <xf numFmtId="49" fontId="4" fillId="47" borderId="0" xfId="0" applyNumberFormat="1" applyFont="1" applyFill="1" applyBorder="1" applyAlignment="1">
      <alignment horizontal="center" vertical="top" wrapText="1"/>
    </xf>
    <xf numFmtId="0" fontId="4" fillId="47" borderId="19" xfId="0" applyFont="1" applyFill="1" applyBorder="1" applyAlignment="1" quotePrefix="1">
      <alignment horizontal="center" vertical="center" wrapText="1"/>
    </xf>
    <xf numFmtId="0" fontId="4" fillId="47" borderId="19" xfId="0" applyFont="1" applyFill="1" applyBorder="1" applyAlignment="1">
      <alignment horizontal="center" vertical="center" wrapText="1"/>
    </xf>
    <xf numFmtId="49" fontId="4" fillId="47" borderId="19" xfId="0" applyNumberFormat="1" applyFont="1" applyFill="1" applyBorder="1" applyAlignment="1">
      <alignment horizontal="center" vertical="top" wrapText="1"/>
    </xf>
    <xf numFmtId="0" fontId="4" fillId="47" borderId="0" xfId="0" applyFont="1" applyFill="1" applyBorder="1" applyAlignment="1">
      <alignment horizontal="center" vertical="top" wrapText="1"/>
    </xf>
    <xf numFmtId="0" fontId="4" fillId="47" borderId="0" xfId="0" applyFont="1" applyFill="1" applyAlignment="1">
      <alignment horizontal="center" vertical="center" wrapText="1"/>
    </xf>
    <xf numFmtId="0" fontId="7" fillId="47" borderId="0" xfId="0" applyFont="1" applyFill="1" applyAlignment="1">
      <alignment horizontal="left" vertical="top" wrapText="1"/>
    </xf>
    <xf numFmtId="0" fontId="9" fillId="47" borderId="0" xfId="0" applyFont="1" applyFill="1" applyBorder="1" applyAlignment="1">
      <alignment horizontal="center"/>
    </xf>
    <xf numFmtId="0" fontId="29" fillId="47" borderId="0" xfId="0" applyFont="1" applyFill="1" applyAlignment="1">
      <alignment horizontal="left" vertical="center" wrapText="1"/>
    </xf>
    <xf numFmtId="0" fontId="2" fillId="47" borderId="0" xfId="0" applyFont="1" applyFill="1" applyAlignment="1">
      <alignment horizontal="left" vertical="center" wrapText="1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2" xfId="40"/>
    <cellStyle name="40% - Акцент3" xfId="41"/>
    <cellStyle name="40% - Акцент4" xfId="42"/>
    <cellStyle name="40% - Акцент5" xfId="43"/>
    <cellStyle name="40% -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Акцентування1" xfId="98"/>
    <cellStyle name="Акцентування2" xfId="99"/>
    <cellStyle name="Акцентування3" xfId="100"/>
    <cellStyle name="Акцентування4" xfId="101"/>
    <cellStyle name="Акцентування5" xfId="102"/>
    <cellStyle name="Акцентування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числення" xfId="117"/>
    <cellStyle name="Підсумок" xfId="118"/>
    <cellStyle name="Плохой" xfId="119"/>
    <cellStyle name="Поганий" xfId="120"/>
    <cellStyle name="Пояснение" xfId="121"/>
    <cellStyle name="Примечание" xfId="122"/>
    <cellStyle name="Примітка" xfId="123"/>
    <cellStyle name="Percent" xfId="124"/>
    <cellStyle name="Результат" xfId="125"/>
    <cellStyle name="Связанная ячейка" xfId="126"/>
    <cellStyle name="Середній" xfId="127"/>
    <cellStyle name="Текст пояснення" xfId="128"/>
    <cellStyle name="Текст предупреждения" xfId="129"/>
    <cellStyle name="Comma" xfId="130"/>
    <cellStyle name="Comma [0]" xfId="131"/>
    <cellStyle name="Хороший" xfId="132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tabSelected="1" view="pageBreakPreview" zoomScale="70" zoomScaleSheetLayoutView="70" zoomScalePageLayoutView="0" workbookViewId="0" topLeftCell="A52">
      <selection activeCell="D65" sqref="D65:T65"/>
    </sheetView>
  </sheetViews>
  <sheetFormatPr defaultColWidth="9.00390625" defaultRowHeight="12.75"/>
  <cols>
    <col min="1" max="10" width="2.875" style="1" customWidth="1"/>
    <col min="11" max="11" width="2.375" style="1" customWidth="1"/>
    <col min="12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375" style="1" hidden="1" customWidth="1"/>
    <col min="80" max="80" width="13.375" style="1" bestFit="1" customWidth="1"/>
    <col min="81" max="16384" width="8.875" style="1" customWidth="1"/>
  </cols>
  <sheetData>
    <row r="1" spans="1:64" ht="35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112" t="s">
        <v>55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64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81" t="s">
        <v>33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81" t="s">
        <v>80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18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28" t="s">
        <v>84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</row>
    <row r="5" spans="1:6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113" t="s">
        <v>44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</row>
    <row r="6" spans="1:64" ht="27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114" t="s">
        <v>132</v>
      </c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3"/>
      <c r="BH6" s="3"/>
      <c r="BI6" s="3"/>
      <c r="BJ6" s="3"/>
      <c r="BK6" s="3"/>
      <c r="BL6" s="3"/>
    </row>
    <row r="7" spans="1:64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</row>
    <row r="8" spans="1:64" ht="15.75" customHeight="1">
      <c r="A8" s="111" t="s">
        <v>45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</row>
    <row r="9" spans="1:64" ht="18.75" customHeight="1">
      <c r="A9" s="111" t="s">
        <v>92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</row>
    <row r="10" spans="1:64" ht="18.75" customHeight="1">
      <c r="A10" s="105" t="s">
        <v>71</v>
      </c>
      <c r="B10" s="105"/>
      <c r="C10" s="110" t="s">
        <v>87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07" t="s">
        <v>85</v>
      </c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9" t="s">
        <v>102</v>
      </c>
      <c r="BE10" s="109"/>
      <c r="BF10" s="109"/>
      <c r="BG10" s="109"/>
      <c r="BH10" s="109"/>
      <c r="BI10" s="109"/>
      <c r="BJ10" s="109"/>
      <c r="BK10" s="109"/>
      <c r="BL10" s="109"/>
    </row>
    <row r="11" spans="1:64" ht="15.75" customHeight="1">
      <c r="A11" s="104" t="s">
        <v>44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84" t="s">
        <v>94</v>
      </c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 t="s">
        <v>93</v>
      </c>
      <c r="BE11" s="84"/>
      <c r="BF11" s="84"/>
      <c r="BG11" s="84"/>
      <c r="BH11" s="84"/>
      <c r="BI11" s="84"/>
      <c r="BJ11" s="84"/>
      <c r="BK11" s="84"/>
      <c r="BL11" s="84"/>
    </row>
    <row r="12" spans="1:64" ht="18.75" customHeight="1">
      <c r="A12" s="105" t="s">
        <v>38</v>
      </c>
      <c r="B12" s="105"/>
      <c r="C12" s="110" t="s">
        <v>87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07" t="s">
        <v>86</v>
      </c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9" t="s">
        <v>102</v>
      </c>
      <c r="BE12" s="109"/>
      <c r="BF12" s="109"/>
      <c r="BG12" s="109"/>
      <c r="BH12" s="109"/>
      <c r="BI12" s="109"/>
      <c r="BJ12" s="109"/>
      <c r="BK12" s="109"/>
      <c r="BL12" s="109"/>
    </row>
    <row r="13" spans="1:64" ht="30" customHeight="1">
      <c r="A13" s="104" t="s">
        <v>34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84" t="s">
        <v>20</v>
      </c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 t="s">
        <v>93</v>
      </c>
      <c r="BE13" s="84"/>
      <c r="BF13" s="84"/>
      <c r="BG13" s="84"/>
      <c r="BH13" s="84"/>
      <c r="BI13" s="84"/>
      <c r="BJ13" s="84"/>
      <c r="BK13" s="84"/>
      <c r="BL13" s="84"/>
    </row>
    <row r="14" spans="1:64" ht="34.5" customHeight="1">
      <c r="A14" s="105" t="s">
        <v>72</v>
      </c>
      <c r="B14" s="105"/>
      <c r="C14" s="106" t="s">
        <v>91</v>
      </c>
      <c r="D14" s="106"/>
      <c r="E14" s="106"/>
      <c r="F14" s="106"/>
      <c r="G14" s="106"/>
      <c r="H14" s="106"/>
      <c r="I14" s="106"/>
      <c r="J14" s="4"/>
      <c r="K14" s="106" t="s">
        <v>17</v>
      </c>
      <c r="L14" s="106"/>
      <c r="M14" s="106"/>
      <c r="N14" s="106"/>
      <c r="O14" s="106"/>
      <c r="P14" s="106"/>
      <c r="Q14" s="106"/>
      <c r="R14" s="5"/>
      <c r="S14" s="5"/>
      <c r="T14" s="5"/>
      <c r="U14" s="107" t="s">
        <v>7</v>
      </c>
      <c r="V14" s="107"/>
      <c r="W14" s="107"/>
      <c r="X14" s="107"/>
      <c r="Y14" s="107"/>
      <c r="Z14" s="5"/>
      <c r="AA14" s="108" t="s">
        <v>18</v>
      </c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9" t="s">
        <v>9</v>
      </c>
      <c r="BE14" s="109"/>
      <c r="BF14" s="109"/>
      <c r="BG14" s="109"/>
      <c r="BH14" s="109"/>
      <c r="BI14" s="109"/>
      <c r="BJ14" s="109"/>
      <c r="BK14" s="109"/>
      <c r="BL14" s="109"/>
    </row>
    <row r="15" spans="1:64" ht="72.75" customHeight="1">
      <c r="A15" s="104" t="s">
        <v>11</v>
      </c>
      <c r="B15" s="104"/>
      <c r="C15" s="104"/>
      <c r="D15" s="104"/>
      <c r="E15" s="104"/>
      <c r="F15" s="104"/>
      <c r="G15" s="104"/>
      <c r="H15" s="104"/>
      <c r="I15" s="104"/>
      <c r="J15" s="104" t="s">
        <v>14</v>
      </c>
      <c r="K15" s="104"/>
      <c r="L15" s="104"/>
      <c r="M15" s="104"/>
      <c r="N15" s="104"/>
      <c r="O15" s="104"/>
      <c r="P15" s="104"/>
      <c r="Q15" s="104"/>
      <c r="R15" s="104"/>
      <c r="S15" s="84" t="s">
        <v>15</v>
      </c>
      <c r="T15" s="84"/>
      <c r="U15" s="84"/>
      <c r="V15" s="84"/>
      <c r="W15" s="84"/>
      <c r="X15" s="84"/>
      <c r="Y15" s="84"/>
      <c r="Z15" s="84"/>
      <c r="AA15" s="6"/>
      <c r="AB15" s="6"/>
      <c r="AC15" s="6"/>
      <c r="AD15" s="6"/>
      <c r="AE15" s="84" t="s">
        <v>16</v>
      </c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 t="s">
        <v>10</v>
      </c>
      <c r="BE15" s="84"/>
      <c r="BF15" s="84"/>
      <c r="BG15" s="84"/>
      <c r="BH15" s="84"/>
      <c r="BI15" s="84"/>
      <c r="BJ15" s="84"/>
      <c r="BK15" s="84"/>
      <c r="BL15" s="84"/>
    </row>
    <row r="16" spans="1:64" ht="16.5" customHeight="1">
      <c r="A16" s="102" t="s">
        <v>68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1">
        <f>AS16+I17</f>
        <v>162838476.5</v>
      </c>
      <c r="V16" s="101"/>
      <c r="W16" s="101"/>
      <c r="X16" s="101"/>
      <c r="Y16" s="101"/>
      <c r="Z16" s="101"/>
      <c r="AA16" s="101"/>
      <c r="AB16" s="101"/>
      <c r="AC16" s="101"/>
      <c r="AD16" s="101"/>
      <c r="AE16" s="103" t="s">
        <v>69</v>
      </c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1">
        <f>138483070+8883990+20000+1989500-174233+33920+2092901.52+15000+1443351.5+488570.5+22970-1481932.02+283318+314565+15000+11000-1000000-2325000+1031200+13750-300000+5000-50000-150000+200000+2800000+525000+1821900-250000+900000+1010000-100000-70000+22505+70000+366853-452044</f>
        <v>156510155.5</v>
      </c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80" t="s">
        <v>47</v>
      </c>
      <c r="BE16" s="80"/>
      <c r="BF16" s="80"/>
      <c r="BG16" s="80"/>
      <c r="BH16" s="80"/>
      <c r="BI16" s="80"/>
      <c r="BJ16" s="80"/>
      <c r="BK16" s="80"/>
      <c r="BL16" s="80"/>
    </row>
    <row r="17" spans="1:64" ht="14.25" customHeight="1">
      <c r="A17" s="80" t="s">
        <v>46</v>
      </c>
      <c r="B17" s="80"/>
      <c r="C17" s="80"/>
      <c r="D17" s="80"/>
      <c r="E17" s="80"/>
      <c r="F17" s="80"/>
      <c r="G17" s="80"/>
      <c r="H17" s="80"/>
      <c r="I17" s="101">
        <f>4602180+560405+14915+1038135+40000-22505+95191</f>
        <v>6328321</v>
      </c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80" t="s">
        <v>48</v>
      </c>
      <c r="U17" s="80"/>
      <c r="V17" s="80"/>
      <c r="W17" s="80"/>
      <c r="X17" s="7"/>
      <c r="Y17" s="7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9"/>
      <c r="AO17" s="9"/>
      <c r="AP17" s="9"/>
      <c r="AQ17" s="9"/>
      <c r="AR17" s="9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9"/>
      <c r="BE17" s="9"/>
      <c r="BF17" s="9"/>
      <c r="BG17" s="9"/>
      <c r="BH17" s="9"/>
      <c r="BI17" s="9"/>
      <c r="BJ17" s="10"/>
      <c r="BK17" s="10"/>
      <c r="BL17" s="10"/>
    </row>
    <row r="18" spans="1:64" ht="20.25" customHeight="1">
      <c r="A18" s="81" t="s">
        <v>57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</row>
    <row r="19" spans="1:64" ht="145.5" customHeight="1">
      <c r="A19" s="90" t="s">
        <v>129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64" ht="20.25" customHeight="1">
      <c r="A20" s="80" t="s">
        <v>56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</row>
    <row r="21" spans="1:64" ht="14.25" customHeight="1">
      <c r="A21" s="91" t="s">
        <v>52</v>
      </c>
      <c r="B21" s="91"/>
      <c r="C21" s="91"/>
      <c r="D21" s="91"/>
      <c r="E21" s="91"/>
      <c r="F21" s="91"/>
      <c r="G21" s="92" t="s">
        <v>60</v>
      </c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4"/>
    </row>
    <row r="22" spans="1:64" ht="11.25" customHeight="1">
      <c r="A22" s="70">
        <v>1</v>
      </c>
      <c r="B22" s="70"/>
      <c r="C22" s="70"/>
      <c r="D22" s="70"/>
      <c r="E22" s="70"/>
      <c r="F22" s="70"/>
      <c r="G22" s="92">
        <v>2</v>
      </c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4"/>
    </row>
    <row r="23" spans="1:79" ht="15">
      <c r="A23" s="66">
        <v>1</v>
      </c>
      <c r="B23" s="66"/>
      <c r="C23" s="66"/>
      <c r="D23" s="66"/>
      <c r="E23" s="66"/>
      <c r="F23" s="66"/>
      <c r="G23" s="98" t="s">
        <v>12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100"/>
      <c r="CA23" s="1" t="s">
        <v>67</v>
      </c>
    </row>
    <row r="24" spans="1:64" ht="20.25" customHeight="1">
      <c r="A24" s="80" t="s">
        <v>58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64" ht="21" customHeight="1">
      <c r="A25" s="90" t="s">
        <v>118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64" ht="18.75" customHeight="1">
      <c r="A26" s="80" t="s">
        <v>59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64" ht="18" customHeight="1">
      <c r="A27" s="91" t="s">
        <v>52</v>
      </c>
      <c r="B27" s="91"/>
      <c r="C27" s="91"/>
      <c r="D27" s="91"/>
      <c r="E27" s="91"/>
      <c r="F27" s="91"/>
      <c r="G27" s="92" t="s">
        <v>49</v>
      </c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3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3"/>
      <c r="BH27" s="93"/>
      <c r="BI27" s="93"/>
      <c r="BJ27" s="93"/>
      <c r="BK27" s="93"/>
      <c r="BL27" s="94"/>
    </row>
    <row r="28" spans="1:64" ht="12.75" customHeight="1">
      <c r="A28" s="70">
        <v>1</v>
      </c>
      <c r="B28" s="70"/>
      <c r="C28" s="70"/>
      <c r="D28" s="70"/>
      <c r="E28" s="70"/>
      <c r="F28" s="70"/>
      <c r="G28" s="92">
        <v>2</v>
      </c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4"/>
    </row>
    <row r="29" spans="1:79" ht="15.75" customHeight="1">
      <c r="A29" s="66">
        <v>1</v>
      </c>
      <c r="B29" s="66"/>
      <c r="C29" s="66"/>
      <c r="D29" s="66"/>
      <c r="E29" s="66"/>
      <c r="F29" s="66"/>
      <c r="G29" s="95" t="s">
        <v>13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  <c r="CA29" s="1" t="s">
        <v>40</v>
      </c>
    </row>
    <row r="30" spans="1:64" ht="18.75" customHeight="1">
      <c r="A30" s="80" t="s">
        <v>61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ht="12.75" customHeight="1">
      <c r="A31" s="89" t="s">
        <v>79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11"/>
    </row>
    <row r="32" spans="1:64" ht="15.75" customHeight="1">
      <c r="A32" s="70" t="s">
        <v>52</v>
      </c>
      <c r="B32" s="70"/>
      <c r="C32" s="70"/>
      <c r="D32" s="83" t="s">
        <v>50</v>
      </c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5"/>
      <c r="AK32" s="83" t="s">
        <v>53</v>
      </c>
      <c r="AL32" s="84"/>
      <c r="AM32" s="84"/>
      <c r="AN32" s="84"/>
      <c r="AO32" s="84"/>
      <c r="AP32" s="84"/>
      <c r="AQ32" s="84"/>
      <c r="AR32" s="84"/>
      <c r="AS32" s="84"/>
      <c r="AT32" s="85"/>
      <c r="AU32" s="70" t="s">
        <v>54</v>
      </c>
      <c r="AV32" s="70"/>
      <c r="AW32" s="70"/>
      <c r="AX32" s="70"/>
      <c r="AY32" s="70"/>
      <c r="AZ32" s="70"/>
      <c r="BA32" s="70"/>
      <c r="BB32" s="70"/>
      <c r="BC32" s="70"/>
      <c r="BD32" s="70" t="s">
        <v>51</v>
      </c>
      <c r="BE32" s="70"/>
      <c r="BF32" s="70"/>
      <c r="BG32" s="70"/>
      <c r="BH32" s="70"/>
      <c r="BI32" s="70"/>
      <c r="BJ32" s="70"/>
      <c r="BK32" s="70"/>
      <c r="BL32" s="70"/>
    </row>
    <row r="33" spans="1:64" ht="21" customHeight="1">
      <c r="A33" s="70"/>
      <c r="B33" s="70"/>
      <c r="C33" s="70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8"/>
      <c r="AK33" s="86"/>
      <c r="AL33" s="87"/>
      <c r="AM33" s="87"/>
      <c r="AN33" s="87"/>
      <c r="AO33" s="87"/>
      <c r="AP33" s="87"/>
      <c r="AQ33" s="87"/>
      <c r="AR33" s="87"/>
      <c r="AS33" s="87"/>
      <c r="AT33" s="88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</row>
    <row r="34" spans="1:64" ht="15" customHeight="1">
      <c r="A34" s="70">
        <v>1</v>
      </c>
      <c r="B34" s="70"/>
      <c r="C34" s="70"/>
      <c r="D34" s="63">
        <v>2</v>
      </c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5"/>
      <c r="AK34" s="63">
        <v>3</v>
      </c>
      <c r="AL34" s="64"/>
      <c r="AM34" s="64"/>
      <c r="AN34" s="64"/>
      <c r="AO34" s="64"/>
      <c r="AP34" s="64"/>
      <c r="AQ34" s="64"/>
      <c r="AR34" s="64"/>
      <c r="AS34" s="64"/>
      <c r="AT34" s="65"/>
      <c r="AU34" s="70">
        <v>4</v>
      </c>
      <c r="AV34" s="70"/>
      <c r="AW34" s="70"/>
      <c r="AX34" s="70"/>
      <c r="AY34" s="70"/>
      <c r="AZ34" s="70"/>
      <c r="BA34" s="70"/>
      <c r="BB34" s="70"/>
      <c r="BC34" s="70"/>
      <c r="BD34" s="70">
        <v>5</v>
      </c>
      <c r="BE34" s="70"/>
      <c r="BF34" s="70"/>
      <c r="BG34" s="70"/>
      <c r="BH34" s="70"/>
      <c r="BI34" s="70"/>
      <c r="BJ34" s="70"/>
      <c r="BK34" s="70"/>
      <c r="BL34" s="70"/>
    </row>
    <row r="35" spans="1:79" ht="19.5" customHeight="1">
      <c r="A35" s="66">
        <v>1</v>
      </c>
      <c r="B35" s="66"/>
      <c r="C35" s="66"/>
      <c r="D35" s="49" t="s">
        <v>111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1"/>
      <c r="AK35" s="55">
        <f>138483070-6473020+8704490+20000+1989500-174233+33920+2092901.52+15000+1443351.5+488570.5+20420-1560832.02+283318+314565+15000+11000-1000000-2325000+1031200+13750-31000-8767-10750-300000-50000-150000+200000+2800000+525000+1821900-250000+900000+1010000-70000-100000+22505+366853-452044</f>
        <v>149650668.5</v>
      </c>
      <c r="AL35" s="56"/>
      <c r="AM35" s="56"/>
      <c r="AN35" s="56"/>
      <c r="AO35" s="56"/>
      <c r="AP35" s="56"/>
      <c r="AQ35" s="56"/>
      <c r="AR35" s="56"/>
      <c r="AS35" s="56"/>
      <c r="AT35" s="57"/>
      <c r="AU35" s="40">
        <v>3764950</v>
      </c>
      <c r="AV35" s="40"/>
      <c r="AW35" s="40"/>
      <c r="AX35" s="40"/>
      <c r="AY35" s="40"/>
      <c r="AZ35" s="40"/>
      <c r="BA35" s="40"/>
      <c r="BB35" s="40"/>
      <c r="BC35" s="40"/>
      <c r="BD35" s="40">
        <f>AK35+AU35</f>
        <v>153415618.5</v>
      </c>
      <c r="BE35" s="40"/>
      <c r="BF35" s="40"/>
      <c r="BG35" s="40"/>
      <c r="BH35" s="40"/>
      <c r="BI35" s="40"/>
      <c r="BJ35" s="40"/>
      <c r="BK35" s="40"/>
      <c r="BL35" s="40"/>
      <c r="CA35" s="1" t="s">
        <v>41</v>
      </c>
    </row>
    <row r="36" spans="1:79" ht="16.5" customHeight="1">
      <c r="A36" s="69">
        <v>2</v>
      </c>
      <c r="B36" s="67"/>
      <c r="C36" s="68"/>
      <c r="D36" s="49" t="s">
        <v>105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1"/>
      <c r="AK36" s="55">
        <f>6473020+179500+2550+78900+31000+8767+10750+5000+70000</f>
        <v>6859487</v>
      </c>
      <c r="AL36" s="56"/>
      <c r="AM36" s="56"/>
      <c r="AN36" s="56"/>
      <c r="AO36" s="56"/>
      <c r="AP36" s="56"/>
      <c r="AQ36" s="56"/>
      <c r="AR36" s="56"/>
      <c r="AS36" s="56"/>
      <c r="AT36" s="57"/>
      <c r="AU36" s="40">
        <v>161150</v>
      </c>
      <c r="AV36" s="40"/>
      <c r="AW36" s="40"/>
      <c r="AX36" s="40"/>
      <c r="AY36" s="40"/>
      <c r="AZ36" s="40"/>
      <c r="BA36" s="40"/>
      <c r="BB36" s="40"/>
      <c r="BC36" s="40"/>
      <c r="BD36" s="40">
        <f>AK36+AU36</f>
        <v>7020637</v>
      </c>
      <c r="BE36" s="40"/>
      <c r="BF36" s="40"/>
      <c r="BG36" s="40"/>
      <c r="BH36" s="40"/>
      <c r="BI36" s="40"/>
      <c r="BJ36" s="40"/>
      <c r="BK36" s="40"/>
      <c r="BL36" s="40"/>
      <c r="CA36" s="1" t="s">
        <v>41</v>
      </c>
    </row>
    <row r="37" spans="1:79" ht="28.5" customHeight="1">
      <c r="A37" s="69">
        <v>3</v>
      </c>
      <c r="B37" s="67"/>
      <c r="C37" s="68"/>
      <c r="D37" s="49" t="s">
        <v>112</v>
      </c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1"/>
      <c r="AK37" s="55"/>
      <c r="AL37" s="56"/>
      <c r="AM37" s="56"/>
      <c r="AN37" s="56"/>
      <c r="AO37" s="56"/>
      <c r="AP37" s="56"/>
      <c r="AQ37" s="56"/>
      <c r="AR37" s="56"/>
      <c r="AS37" s="56"/>
      <c r="AT37" s="57"/>
      <c r="AU37" s="55">
        <f>676580-15500+535183+1038135+14915+40000-22505+95191</f>
        <v>2361999</v>
      </c>
      <c r="AV37" s="56"/>
      <c r="AW37" s="56"/>
      <c r="AX37" s="56"/>
      <c r="AY37" s="56"/>
      <c r="AZ37" s="56"/>
      <c r="BA37" s="56"/>
      <c r="BB37" s="56"/>
      <c r="BC37" s="57"/>
      <c r="BD37" s="40">
        <f>AK37+AU37</f>
        <v>2361999</v>
      </c>
      <c r="BE37" s="40"/>
      <c r="BF37" s="40"/>
      <c r="BG37" s="40"/>
      <c r="BH37" s="40"/>
      <c r="BI37" s="40"/>
      <c r="BJ37" s="40"/>
      <c r="BK37" s="40"/>
      <c r="BL37" s="40"/>
      <c r="CA37" s="1" t="s">
        <v>41</v>
      </c>
    </row>
    <row r="38" spans="1:64" ht="17.25" customHeight="1">
      <c r="A38" s="69">
        <v>4</v>
      </c>
      <c r="B38" s="67"/>
      <c r="C38" s="68"/>
      <c r="D38" s="49" t="s">
        <v>106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1"/>
      <c r="AK38" s="55"/>
      <c r="AL38" s="56"/>
      <c r="AM38" s="56"/>
      <c r="AN38" s="56"/>
      <c r="AO38" s="56"/>
      <c r="AP38" s="56"/>
      <c r="AQ38" s="56"/>
      <c r="AR38" s="56"/>
      <c r="AS38" s="56"/>
      <c r="AT38" s="57"/>
      <c r="AU38" s="55">
        <f>15000+25222</f>
        <v>40222</v>
      </c>
      <c r="AV38" s="56"/>
      <c r="AW38" s="56"/>
      <c r="AX38" s="56"/>
      <c r="AY38" s="56"/>
      <c r="AZ38" s="56"/>
      <c r="BA38" s="56"/>
      <c r="BB38" s="56"/>
      <c r="BC38" s="57"/>
      <c r="BD38" s="40">
        <f>AK38+AU38</f>
        <v>40222</v>
      </c>
      <c r="BE38" s="40"/>
      <c r="BF38" s="40"/>
      <c r="BG38" s="40"/>
      <c r="BH38" s="40"/>
      <c r="BI38" s="40"/>
      <c r="BJ38" s="40"/>
      <c r="BK38" s="40"/>
      <c r="BL38" s="40"/>
    </row>
    <row r="39" spans="1:79" s="2" customFormat="1" ht="21" customHeight="1">
      <c r="A39" s="41"/>
      <c r="B39" s="41"/>
      <c r="C39" s="41"/>
      <c r="D39" s="74" t="s">
        <v>51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6"/>
      <c r="AK39" s="45">
        <f>AK35+AK36+AK37+AK38</f>
        <v>156510155.5</v>
      </c>
      <c r="AL39" s="45"/>
      <c r="AM39" s="45"/>
      <c r="AN39" s="45"/>
      <c r="AO39" s="45"/>
      <c r="AP39" s="45"/>
      <c r="AQ39" s="45"/>
      <c r="AR39" s="45"/>
      <c r="AS39" s="45"/>
      <c r="AT39" s="45"/>
      <c r="AU39" s="45">
        <f>AU35+AU36+AU37+AU38</f>
        <v>6328321</v>
      </c>
      <c r="AV39" s="45"/>
      <c r="AW39" s="45"/>
      <c r="AX39" s="45"/>
      <c r="AY39" s="45"/>
      <c r="AZ39" s="45"/>
      <c r="BA39" s="45"/>
      <c r="BB39" s="45"/>
      <c r="BC39" s="45"/>
      <c r="BD39" s="45">
        <f>SUM(BD35:BD38)</f>
        <v>162838476.5</v>
      </c>
      <c r="BE39" s="45"/>
      <c r="BF39" s="45"/>
      <c r="BG39" s="45"/>
      <c r="BH39" s="45"/>
      <c r="BI39" s="45"/>
      <c r="BJ39" s="45"/>
      <c r="BK39" s="45"/>
      <c r="BL39" s="45"/>
      <c r="CA39" s="2" t="s">
        <v>42</v>
      </c>
    </row>
    <row r="40" spans="1:64" ht="21" customHeight="1">
      <c r="A40" s="81" t="s">
        <v>107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</row>
    <row r="41" spans="1:64" ht="9.75" customHeight="1">
      <c r="A41" s="82" t="s">
        <v>79</v>
      </c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11"/>
    </row>
    <row r="42" spans="1:64" ht="15.75" customHeight="1">
      <c r="A42" s="83" t="s">
        <v>52</v>
      </c>
      <c r="B42" s="84"/>
      <c r="C42" s="85"/>
      <c r="D42" s="83" t="s">
        <v>108</v>
      </c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83" t="s">
        <v>53</v>
      </c>
      <c r="AL42" s="84"/>
      <c r="AM42" s="84"/>
      <c r="AN42" s="84"/>
      <c r="AO42" s="84"/>
      <c r="AP42" s="84"/>
      <c r="AQ42" s="84"/>
      <c r="AR42" s="84"/>
      <c r="AS42" s="84"/>
      <c r="AT42" s="85"/>
      <c r="AU42" s="83" t="s">
        <v>54</v>
      </c>
      <c r="AV42" s="84"/>
      <c r="AW42" s="84"/>
      <c r="AX42" s="84"/>
      <c r="AY42" s="84"/>
      <c r="AZ42" s="84"/>
      <c r="BA42" s="84"/>
      <c r="BB42" s="84"/>
      <c r="BC42" s="85"/>
      <c r="BD42" s="83" t="s">
        <v>51</v>
      </c>
      <c r="BE42" s="84"/>
      <c r="BF42" s="84"/>
      <c r="BG42" s="84"/>
      <c r="BH42" s="84"/>
      <c r="BI42" s="84"/>
      <c r="BJ42" s="84"/>
      <c r="BK42" s="84"/>
      <c r="BL42" s="85"/>
    </row>
    <row r="43" spans="1:64" ht="13.5" customHeight="1">
      <c r="A43" s="66">
        <v>1</v>
      </c>
      <c r="B43" s="66"/>
      <c r="C43" s="66"/>
      <c r="D43" s="69">
        <v>2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8"/>
      <c r="AK43" s="66">
        <v>3</v>
      </c>
      <c r="AL43" s="66"/>
      <c r="AM43" s="66"/>
      <c r="AN43" s="66"/>
      <c r="AO43" s="66"/>
      <c r="AP43" s="66"/>
      <c r="AQ43" s="66"/>
      <c r="AR43" s="66"/>
      <c r="AS43" s="66"/>
      <c r="AT43" s="66"/>
      <c r="AU43" s="66">
        <v>4</v>
      </c>
      <c r="AV43" s="66"/>
      <c r="AW43" s="66"/>
      <c r="AX43" s="66"/>
      <c r="AY43" s="66"/>
      <c r="AZ43" s="66"/>
      <c r="BA43" s="66"/>
      <c r="BB43" s="66"/>
      <c r="BC43" s="66"/>
      <c r="BD43" s="66">
        <v>5</v>
      </c>
      <c r="BE43" s="66"/>
      <c r="BF43" s="66"/>
      <c r="BG43" s="66"/>
      <c r="BH43" s="66"/>
      <c r="BI43" s="66"/>
      <c r="BJ43" s="66"/>
      <c r="BK43" s="66"/>
      <c r="BL43" s="66"/>
    </row>
    <row r="44" spans="1:79" s="2" customFormat="1" ht="28.5" customHeight="1">
      <c r="A44" s="66">
        <v>1</v>
      </c>
      <c r="B44" s="66"/>
      <c r="C44" s="66"/>
      <c r="D44" s="49" t="s">
        <v>109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1"/>
      <c r="AK44" s="40">
        <f>4500000+3473160-174233-184439-751496-1472470-110000-250000-100000</f>
        <v>4930522</v>
      </c>
      <c r="AL44" s="40"/>
      <c r="AM44" s="40"/>
      <c r="AN44" s="40"/>
      <c r="AO44" s="40"/>
      <c r="AP44" s="40"/>
      <c r="AQ44" s="40"/>
      <c r="AR44" s="40"/>
      <c r="AS44" s="40"/>
      <c r="AT44" s="40"/>
      <c r="AU44" s="40">
        <v>2569320</v>
      </c>
      <c r="AV44" s="40"/>
      <c r="AW44" s="40"/>
      <c r="AX44" s="40"/>
      <c r="AY44" s="40"/>
      <c r="AZ44" s="40"/>
      <c r="BA44" s="40"/>
      <c r="BB44" s="40"/>
      <c r="BC44" s="40"/>
      <c r="BD44" s="40">
        <f>AK44+AU44</f>
        <v>7499842</v>
      </c>
      <c r="BE44" s="40"/>
      <c r="BF44" s="40"/>
      <c r="BG44" s="40"/>
      <c r="BH44" s="40"/>
      <c r="BI44" s="40"/>
      <c r="BJ44" s="40"/>
      <c r="BK44" s="40"/>
      <c r="BL44" s="40"/>
      <c r="CA44" s="2" t="s">
        <v>42</v>
      </c>
    </row>
    <row r="45" spans="1:79" s="2" customFormat="1" ht="26.25" customHeight="1">
      <c r="A45" s="66">
        <v>2</v>
      </c>
      <c r="B45" s="66"/>
      <c r="C45" s="66"/>
      <c r="D45" s="49" t="s">
        <v>110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1"/>
      <c r="AK45" s="40">
        <v>55000</v>
      </c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>
        <f>AK45+AU45</f>
        <v>55000</v>
      </c>
      <c r="BE45" s="40"/>
      <c r="BF45" s="40"/>
      <c r="BG45" s="40"/>
      <c r="BH45" s="40"/>
      <c r="BI45" s="40"/>
      <c r="BJ45" s="40"/>
      <c r="BK45" s="40"/>
      <c r="BL45" s="40"/>
      <c r="CA45" s="2" t="s">
        <v>42</v>
      </c>
    </row>
    <row r="46" spans="1:79" s="2" customFormat="1" ht="26.25" customHeight="1">
      <c r="A46" s="69">
        <v>3</v>
      </c>
      <c r="B46" s="67"/>
      <c r="C46" s="68"/>
      <c r="D46" s="49" t="s">
        <v>113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1"/>
      <c r="AK46" s="55">
        <v>399830</v>
      </c>
      <c r="AL46" s="56"/>
      <c r="AM46" s="56"/>
      <c r="AN46" s="56"/>
      <c r="AO46" s="56"/>
      <c r="AP46" s="56"/>
      <c r="AQ46" s="56"/>
      <c r="AR46" s="56"/>
      <c r="AS46" s="56"/>
      <c r="AT46" s="57"/>
      <c r="AU46" s="55"/>
      <c r="AV46" s="56"/>
      <c r="AW46" s="56"/>
      <c r="AX46" s="56"/>
      <c r="AY46" s="56"/>
      <c r="AZ46" s="56"/>
      <c r="BA46" s="56"/>
      <c r="BB46" s="56"/>
      <c r="BC46" s="57"/>
      <c r="BD46" s="40">
        <f>AK46+AU46</f>
        <v>399830</v>
      </c>
      <c r="BE46" s="40"/>
      <c r="BF46" s="40"/>
      <c r="BG46" s="40"/>
      <c r="BH46" s="40"/>
      <c r="BI46" s="40"/>
      <c r="BJ46" s="40"/>
      <c r="BK46" s="40"/>
      <c r="BL46" s="40"/>
      <c r="CA46" s="2" t="s">
        <v>42</v>
      </c>
    </row>
    <row r="47" spans="1:79" s="2" customFormat="1" ht="26.25" customHeight="1">
      <c r="A47" s="69">
        <v>4</v>
      </c>
      <c r="B47" s="67"/>
      <c r="C47" s="68"/>
      <c r="D47" s="49" t="s">
        <v>123</v>
      </c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1"/>
      <c r="AK47" s="55">
        <v>1121</v>
      </c>
      <c r="AL47" s="56"/>
      <c r="AM47" s="56"/>
      <c r="AN47" s="56"/>
      <c r="AO47" s="56"/>
      <c r="AP47" s="56"/>
      <c r="AQ47" s="56"/>
      <c r="AR47" s="56"/>
      <c r="AS47" s="56"/>
      <c r="AT47" s="57"/>
      <c r="AU47" s="55"/>
      <c r="AV47" s="56"/>
      <c r="AW47" s="56"/>
      <c r="AX47" s="56"/>
      <c r="AY47" s="56"/>
      <c r="AZ47" s="56"/>
      <c r="BA47" s="56"/>
      <c r="BB47" s="56"/>
      <c r="BC47" s="57"/>
      <c r="BD47" s="40">
        <f>AK47+AU47</f>
        <v>1121</v>
      </c>
      <c r="BE47" s="40"/>
      <c r="BF47" s="40"/>
      <c r="BG47" s="40"/>
      <c r="BH47" s="40"/>
      <c r="BI47" s="40"/>
      <c r="BJ47" s="40"/>
      <c r="BK47" s="40"/>
      <c r="BL47" s="40"/>
      <c r="CA47" s="2" t="s">
        <v>42</v>
      </c>
    </row>
    <row r="48" spans="1:79" s="2" customFormat="1" ht="21" customHeight="1">
      <c r="A48" s="71"/>
      <c r="B48" s="72"/>
      <c r="C48" s="73"/>
      <c r="D48" s="74" t="s">
        <v>51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6"/>
      <c r="AK48" s="77">
        <f>AK44+AK45+AK46+AK47</f>
        <v>5386473</v>
      </c>
      <c r="AL48" s="78"/>
      <c r="AM48" s="78"/>
      <c r="AN48" s="78"/>
      <c r="AO48" s="78"/>
      <c r="AP48" s="78"/>
      <c r="AQ48" s="78"/>
      <c r="AR48" s="78"/>
      <c r="AS48" s="78"/>
      <c r="AT48" s="79"/>
      <c r="AU48" s="77">
        <v>2569320</v>
      </c>
      <c r="AV48" s="78"/>
      <c r="AW48" s="78"/>
      <c r="AX48" s="78"/>
      <c r="AY48" s="78"/>
      <c r="AZ48" s="78"/>
      <c r="BA48" s="78"/>
      <c r="BB48" s="78"/>
      <c r="BC48" s="79"/>
      <c r="BD48" s="77">
        <f>BD44+BD45+BD46+BD47</f>
        <v>7955793</v>
      </c>
      <c r="BE48" s="78"/>
      <c r="BF48" s="78"/>
      <c r="BG48" s="78"/>
      <c r="BH48" s="78"/>
      <c r="BI48" s="78"/>
      <c r="BJ48" s="78"/>
      <c r="BK48" s="78"/>
      <c r="BL48" s="79"/>
      <c r="CA48" s="2" t="s">
        <v>42</v>
      </c>
    </row>
    <row r="49" spans="1:64" ht="24" customHeight="1">
      <c r="A49" s="80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</row>
    <row r="50" spans="1:64" ht="30" customHeight="1">
      <c r="A50" s="70" t="s">
        <v>52</v>
      </c>
      <c r="B50" s="70"/>
      <c r="C50" s="70"/>
      <c r="D50" s="70" t="s">
        <v>63</v>
      </c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70" t="s">
        <v>36</v>
      </c>
      <c r="V50" s="70"/>
      <c r="W50" s="70"/>
      <c r="X50" s="70"/>
      <c r="Y50" s="70"/>
      <c r="Z50" s="63" t="s">
        <v>35</v>
      </c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5"/>
      <c r="AO50" s="63" t="s">
        <v>53</v>
      </c>
      <c r="AP50" s="64"/>
      <c r="AQ50" s="64"/>
      <c r="AR50" s="64"/>
      <c r="AS50" s="64"/>
      <c r="AT50" s="64"/>
      <c r="AU50" s="64"/>
      <c r="AV50" s="65"/>
      <c r="AW50" s="63" t="s">
        <v>54</v>
      </c>
      <c r="AX50" s="64"/>
      <c r="AY50" s="64"/>
      <c r="AZ50" s="64"/>
      <c r="BA50" s="64"/>
      <c r="BB50" s="64"/>
      <c r="BC50" s="64"/>
      <c r="BD50" s="65"/>
      <c r="BE50" s="63" t="s">
        <v>51</v>
      </c>
      <c r="BF50" s="64"/>
      <c r="BG50" s="64"/>
      <c r="BH50" s="64"/>
      <c r="BI50" s="64"/>
      <c r="BJ50" s="64"/>
      <c r="BK50" s="64"/>
      <c r="BL50" s="65"/>
    </row>
    <row r="51" spans="1:64" ht="12.75" customHeight="1">
      <c r="A51" s="66">
        <v>1</v>
      </c>
      <c r="B51" s="66"/>
      <c r="C51" s="66"/>
      <c r="D51" s="66">
        <v>2</v>
      </c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67">
        <v>3</v>
      </c>
      <c r="V51" s="67"/>
      <c r="W51" s="67"/>
      <c r="X51" s="67"/>
      <c r="Y51" s="68"/>
      <c r="Z51" s="69">
        <v>4</v>
      </c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8"/>
      <c r="AO51" s="66">
        <v>5</v>
      </c>
      <c r="AP51" s="66"/>
      <c r="AQ51" s="66"/>
      <c r="AR51" s="66"/>
      <c r="AS51" s="66"/>
      <c r="AT51" s="66"/>
      <c r="AU51" s="66"/>
      <c r="AV51" s="66"/>
      <c r="AW51" s="66">
        <v>6</v>
      </c>
      <c r="AX51" s="66"/>
      <c r="AY51" s="66"/>
      <c r="AZ51" s="66"/>
      <c r="BA51" s="66"/>
      <c r="BB51" s="66"/>
      <c r="BC51" s="66"/>
      <c r="BD51" s="66"/>
      <c r="BE51" s="66">
        <v>7</v>
      </c>
      <c r="BF51" s="66"/>
      <c r="BG51" s="66"/>
      <c r="BH51" s="66"/>
      <c r="BI51" s="66"/>
      <c r="BJ51" s="66"/>
      <c r="BK51" s="66"/>
      <c r="BL51" s="66"/>
    </row>
    <row r="52" spans="1:79" s="2" customFormat="1" ht="18" customHeight="1">
      <c r="A52" s="41">
        <v>1</v>
      </c>
      <c r="B52" s="41"/>
      <c r="C52" s="41"/>
      <c r="D52" s="46" t="s">
        <v>73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60"/>
      <c r="V52" s="61"/>
      <c r="W52" s="61"/>
      <c r="X52" s="61"/>
      <c r="Y52" s="62"/>
      <c r="Z52" s="42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4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CA52" s="2" t="s">
        <v>43</v>
      </c>
    </row>
    <row r="53" spans="1:64" ht="19.5" customHeight="1">
      <c r="A53" s="32" t="s">
        <v>21</v>
      </c>
      <c r="B53" s="32"/>
      <c r="C53" s="32"/>
      <c r="D53" s="47" t="s">
        <v>95</v>
      </c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34" t="s">
        <v>81</v>
      </c>
      <c r="V53" s="35"/>
      <c r="W53" s="35"/>
      <c r="X53" s="35"/>
      <c r="Y53" s="36"/>
      <c r="Z53" s="47" t="s">
        <v>88</v>
      </c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37">
        <v>17</v>
      </c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>
        <f aca="true" t="shared" si="0" ref="BE53:BE60">AO53+AW53</f>
        <v>17</v>
      </c>
      <c r="BF53" s="37"/>
      <c r="BG53" s="37"/>
      <c r="BH53" s="37"/>
      <c r="BI53" s="37"/>
      <c r="BJ53" s="37"/>
      <c r="BK53" s="37"/>
      <c r="BL53" s="37"/>
    </row>
    <row r="54" spans="1:64" ht="15" customHeight="1">
      <c r="A54" s="32" t="s">
        <v>22</v>
      </c>
      <c r="B54" s="32"/>
      <c r="C54" s="32"/>
      <c r="D54" s="47" t="s">
        <v>96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34" t="s">
        <v>81</v>
      </c>
      <c r="V54" s="35"/>
      <c r="W54" s="35"/>
      <c r="X54" s="35"/>
      <c r="Y54" s="36"/>
      <c r="Z54" s="47" t="s">
        <v>88</v>
      </c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37">
        <v>274</v>
      </c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>
        <f t="shared" si="0"/>
        <v>274</v>
      </c>
      <c r="BF54" s="37"/>
      <c r="BG54" s="37"/>
      <c r="BH54" s="37"/>
      <c r="BI54" s="37"/>
      <c r="BJ54" s="37"/>
      <c r="BK54" s="37"/>
      <c r="BL54" s="37"/>
    </row>
    <row r="55" spans="1:64" ht="27.75" customHeight="1">
      <c r="A55" s="32" t="s">
        <v>23</v>
      </c>
      <c r="B55" s="32"/>
      <c r="C55" s="32"/>
      <c r="D55" s="58" t="s">
        <v>126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34" t="s">
        <v>81</v>
      </c>
      <c r="V55" s="35"/>
      <c r="W55" s="35"/>
      <c r="X55" s="35"/>
      <c r="Y55" s="36"/>
      <c r="Z55" s="47" t="s">
        <v>88</v>
      </c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52">
        <v>4</v>
      </c>
      <c r="AP55" s="53"/>
      <c r="AQ55" s="53"/>
      <c r="AR55" s="53"/>
      <c r="AS55" s="53"/>
      <c r="AT55" s="53"/>
      <c r="AU55" s="53"/>
      <c r="AV55" s="54"/>
      <c r="AW55" s="52"/>
      <c r="AX55" s="53"/>
      <c r="AY55" s="53"/>
      <c r="AZ55" s="53"/>
      <c r="BA55" s="53"/>
      <c r="BB55" s="53"/>
      <c r="BC55" s="53"/>
      <c r="BD55" s="54"/>
      <c r="BE55" s="37">
        <f t="shared" si="0"/>
        <v>4</v>
      </c>
      <c r="BF55" s="37"/>
      <c r="BG55" s="37"/>
      <c r="BH55" s="37"/>
      <c r="BI55" s="37"/>
      <c r="BJ55" s="37"/>
      <c r="BK55" s="37"/>
      <c r="BL55" s="37"/>
    </row>
    <row r="56" spans="1:64" ht="15.75" customHeight="1">
      <c r="A56" s="32" t="s">
        <v>24</v>
      </c>
      <c r="B56" s="32"/>
      <c r="C56" s="32"/>
      <c r="D56" s="58" t="s">
        <v>97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34" t="s">
        <v>81</v>
      </c>
      <c r="V56" s="35"/>
      <c r="W56" s="35"/>
      <c r="X56" s="35"/>
      <c r="Y56" s="36"/>
      <c r="Z56" s="47" t="s">
        <v>74</v>
      </c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55">
        <f>AO57+AO58+AO59+AO60</f>
        <v>1035.3400000000001</v>
      </c>
      <c r="AP56" s="56"/>
      <c r="AQ56" s="56"/>
      <c r="AR56" s="56"/>
      <c r="AS56" s="56"/>
      <c r="AT56" s="56"/>
      <c r="AU56" s="56"/>
      <c r="AV56" s="57"/>
      <c r="AW56" s="55"/>
      <c r="AX56" s="56"/>
      <c r="AY56" s="56"/>
      <c r="AZ56" s="56"/>
      <c r="BA56" s="56"/>
      <c r="BB56" s="56"/>
      <c r="BC56" s="56"/>
      <c r="BD56" s="57"/>
      <c r="BE56" s="55">
        <f t="shared" si="0"/>
        <v>1035.3400000000001</v>
      </c>
      <c r="BF56" s="56"/>
      <c r="BG56" s="56"/>
      <c r="BH56" s="56"/>
      <c r="BI56" s="56"/>
      <c r="BJ56" s="56"/>
      <c r="BK56" s="56"/>
      <c r="BL56" s="57"/>
    </row>
    <row r="57" spans="1:64" ht="30" customHeight="1">
      <c r="A57" s="32" t="s">
        <v>25</v>
      </c>
      <c r="B57" s="32"/>
      <c r="C57" s="32"/>
      <c r="D57" s="47" t="s">
        <v>98</v>
      </c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34" t="s">
        <v>81</v>
      </c>
      <c r="V57" s="35"/>
      <c r="W57" s="35"/>
      <c r="X57" s="35"/>
      <c r="Y57" s="36"/>
      <c r="Z57" s="47" t="s">
        <v>74</v>
      </c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55">
        <f>614.62+17.97+0.75</f>
        <v>633.34</v>
      </c>
      <c r="AP57" s="56"/>
      <c r="AQ57" s="56"/>
      <c r="AR57" s="56"/>
      <c r="AS57" s="56"/>
      <c r="AT57" s="56"/>
      <c r="AU57" s="56"/>
      <c r="AV57" s="57"/>
      <c r="AW57" s="55"/>
      <c r="AX57" s="56"/>
      <c r="AY57" s="56"/>
      <c r="AZ57" s="56"/>
      <c r="BA57" s="56"/>
      <c r="BB57" s="56"/>
      <c r="BC57" s="56"/>
      <c r="BD57" s="57"/>
      <c r="BE57" s="55">
        <f t="shared" si="0"/>
        <v>633.34</v>
      </c>
      <c r="BF57" s="56"/>
      <c r="BG57" s="56"/>
      <c r="BH57" s="56"/>
      <c r="BI57" s="56"/>
      <c r="BJ57" s="56"/>
      <c r="BK57" s="56"/>
      <c r="BL57" s="57"/>
    </row>
    <row r="58" spans="1:64" ht="27" customHeight="1">
      <c r="A58" s="32" t="s">
        <v>26</v>
      </c>
      <c r="B58" s="32"/>
      <c r="C58" s="32"/>
      <c r="D58" s="47" t="s">
        <v>99</v>
      </c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34" t="s">
        <v>81</v>
      </c>
      <c r="V58" s="35"/>
      <c r="W58" s="35"/>
      <c r="X58" s="35"/>
      <c r="Y58" s="36"/>
      <c r="Z58" s="47" t="s">
        <v>74</v>
      </c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55">
        <f>87+3.5+0.5</f>
        <v>91</v>
      </c>
      <c r="AP58" s="56"/>
      <c r="AQ58" s="56"/>
      <c r="AR58" s="56"/>
      <c r="AS58" s="56"/>
      <c r="AT58" s="56"/>
      <c r="AU58" s="56"/>
      <c r="AV58" s="57"/>
      <c r="AW58" s="55"/>
      <c r="AX58" s="56"/>
      <c r="AY58" s="56"/>
      <c r="AZ58" s="56"/>
      <c r="BA58" s="56"/>
      <c r="BB58" s="56"/>
      <c r="BC58" s="56"/>
      <c r="BD58" s="57"/>
      <c r="BE58" s="55">
        <f t="shared" si="0"/>
        <v>91</v>
      </c>
      <c r="BF58" s="56"/>
      <c r="BG58" s="56"/>
      <c r="BH58" s="56"/>
      <c r="BI58" s="56"/>
      <c r="BJ58" s="56"/>
      <c r="BK58" s="56"/>
      <c r="BL58" s="57"/>
    </row>
    <row r="59" spans="1:64" ht="18" customHeight="1">
      <c r="A59" s="32" t="s">
        <v>32</v>
      </c>
      <c r="B59" s="32"/>
      <c r="C59" s="32"/>
      <c r="D59" s="47" t="s">
        <v>100</v>
      </c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34" t="s">
        <v>81</v>
      </c>
      <c r="V59" s="35"/>
      <c r="W59" s="35"/>
      <c r="X59" s="35"/>
      <c r="Y59" s="36"/>
      <c r="Z59" s="47" t="s">
        <v>74</v>
      </c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55">
        <f>65+1+0.5+0.5</f>
        <v>67</v>
      </c>
      <c r="AP59" s="56"/>
      <c r="AQ59" s="56"/>
      <c r="AR59" s="56"/>
      <c r="AS59" s="56"/>
      <c r="AT59" s="56"/>
      <c r="AU59" s="56"/>
      <c r="AV59" s="57"/>
      <c r="AW59" s="55"/>
      <c r="AX59" s="56"/>
      <c r="AY59" s="56"/>
      <c r="AZ59" s="56"/>
      <c r="BA59" s="56"/>
      <c r="BB59" s="56"/>
      <c r="BC59" s="56"/>
      <c r="BD59" s="57"/>
      <c r="BE59" s="55">
        <f t="shared" si="0"/>
        <v>67</v>
      </c>
      <c r="BF59" s="56"/>
      <c r="BG59" s="56"/>
      <c r="BH59" s="56"/>
      <c r="BI59" s="56"/>
      <c r="BJ59" s="56"/>
      <c r="BK59" s="56"/>
      <c r="BL59" s="57"/>
    </row>
    <row r="60" spans="1:64" ht="18" customHeight="1">
      <c r="A60" s="32" t="s">
        <v>19</v>
      </c>
      <c r="B60" s="32"/>
      <c r="C60" s="32"/>
      <c r="D60" s="47" t="s">
        <v>101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34" t="s">
        <v>81</v>
      </c>
      <c r="V60" s="35"/>
      <c r="W60" s="35"/>
      <c r="X60" s="35"/>
      <c r="Y60" s="36"/>
      <c r="Z60" s="47" t="s">
        <v>74</v>
      </c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55">
        <f>244</f>
        <v>244</v>
      </c>
      <c r="AP60" s="56"/>
      <c r="AQ60" s="56"/>
      <c r="AR60" s="56"/>
      <c r="AS60" s="56"/>
      <c r="AT60" s="56"/>
      <c r="AU60" s="56"/>
      <c r="AV60" s="57"/>
      <c r="AW60" s="55"/>
      <c r="AX60" s="56"/>
      <c r="AY60" s="56"/>
      <c r="AZ60" s="56"/>
      <c r="BA60" s="56"/>
      <c r="BB60" s="56"/>
      <c r="BC60" s="56"/>
      <c r="BD60" s="57"/>
      <c r="BE60" s="55">
        <f t="shared" si="0"/>
        <v>244</v>
      </c>
      <c r="BF60" s="56"/>
      <c r="BG60" s="56"/>
      <c r="BH60" s="56"/>
      <c r="BI60" s="56"/>
      <c r="BJ60" s="56"/>
      <c r="BK60" s="56"/>
      <c r="BL60" s="57"/>
    </row>
    <row r="61" spans="1:64" ht="39.75" customHeight="1">
      <c r="A61" s="32" t="s">
        <v>115</v>
      </c>
      <c r="B61" s="32"/>
      <c r="C61" s="32"/>
      <c r="D61" s="33" t="s">
        <v>122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 t="s">
        <v>82</v>
      </c>
      <c r="V61" s="35"/>
      <c r="W61" s="35"/>
      <c r="X61" s="35"/>
      <c r="Y61" s="36"/>
      <c r="Z61" s="33" t="s">
        <v>104</v>
      </c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7"/>
      <c r="AP61" s="37"/>
      <c r="AQ61" s="37"/>
      <c r="AR61" s="37"/>
      <c r="AS61" s="37"/>
      <c r="AT61" s="37"/>
      <c r="AU61" s="37"/>
      <c r="AV61" s="37"/>
      <c r="AW61" s="40">
        <f>2307030+95191</f>
        <v>2402221</v>
      </c>
      <c r="AX61" s="40"/>
      <c r="AY61" s="40"/>
      <c r="AZ61" s="40"/>
      <c r="BA61" s="40"/>
      <c r="BB61" s="40"/>
      <c r="BC61" s="40"/>
      <c r="BD61" s="40"/>
      <c r="BE61" s="40">
        <f>AW61</f>
        <v>2402221</v>
      </c>
      <c r="BF61" s="40"/>
      <c r="BG61" s="40"/>
      <c r="BH61" s="40"/>
      <c r="BI61" s="40"/>
      <c r="BJ61" s="40"/>
      <c r="BK61" s="40"/>
      <c r="BL61" s="40"/>
    </row>
    <row r="62" spans="1:64" s="2" customFormat="1" ht="18" customHeight="1">
      <c r="A62" s="41">
        <v>2</v>
      </c>
      <c r="B62" s="41"/>
      <c r="C62" s="41"/>
      <c r="D62" s="46" t="s">
        <v>75</v>
      </c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2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4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</row>
    <row r="63" spans="1:64" ht="21" customHeight="1">
      <c r="A63" s="32" t="s">
        <v>27</v>
      </c>
      <c r="B63" s="32"/>
      <c r="C63" s="32"/>
      <c r="D63" s="47" t="s">
        <v>103</v>
      </c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33" t="s">
        <v>76</v>
      </c>
      <c r="V63" s="33"/>
      <c r="W63" s="33"/>
      <c r="X63" s="33"/>
      <c r="Y63" s="33"/>
      <c r="Z63" s="47" t="s">
        <v>88</v>
      </c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37">
        <v>7184</v>
      </c>
      <c r="AP63" s="37"/>
      <c r="AQ63" s="37"/>
      <c r="AR63" s="37"/>
      <c r="AS63" s="37"/>
      <c r="AT63" s="37"/>
      <c r="AU63" s="37"/>
      <c r="AV63" s="37"/>
      <c r="AW63" s="52">
        <v>7184</v>
      </c>
      <c r="AX63" s="53"/>
      <c r="AY63" s="53"/>
      <c r="AZ63" s="53"/>
      <c r="BA63" s="53"/>
      <c r="BB63" s="53"/>
      <c r="BC63" s="53"/>
      <c r="BD63" s="54"/>
      <c r="BE63" s="37">
        <f>AO63</f>
        <v>7184</v>
      </c>
      <c r="BF63" s="37"/>
      <c r="BG63" s="37"/>
      <c r="BH63" s="37"/>
      <c r="BI63" s="37"/>
      <c r="BJ63" s="37"/>
      <c r="BK63" s="37"/>
      <c r="BL63" s="37"/>
    </row>
    <row r="64" spans="1:64" ht="27" customHeight="1">
      <c r="A64" s="32" t="s">
        <v>28</v>
      </c>
      <c r="B64" s="32"/>
      <c r="C64" s="32"/>
      <c r="D64" s="47" t="s">
        <v>127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33" t="s">
        <v>76</v>
      </c>
      <c r="V64" s="33"/>
      <c r="W64" s="33"/>
      <c r="X64" s="33"/>
      <c r="Y64" s="33"/>
      <c r="Z64" s="49" t="s">
        <v>89</v>
      </c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1"/>
      <c r="AO64" s="37">
        <v>94</v>
      </c>
      <c r="AP64" s="37"/>
      <c r="AQ64" s="37"/>
      <c r="AR64" s="37"/>
      <c r="AS64" s="37"/>
      <c r="AT64" s="37"/>
      <c r="AU64" s="37"/>
      <c r="AV64" s="37"/>
      <c r="AW64" s="37">
        <v>94</v>
      </c>
      <c r="AX64" s="37"/>
      <c r="AY64" s="37"/>
      <c r="AZ64" s="37"/>
      <c r="BA64" s="37"/>
      <c r="BB64" s="37"/>
      <c r="BC64" s="37"/>
      <c r="BD64" s="37"/>
      <c r="BE64" s="37">
        <v>103</v>
      </c>
      <c r="BF64" s="37"/>
      <c r="BG64" s="37"/>
      <c r="BH64" s="37"/>
      <c r="BI64" s="37"/>
      <c r="BJ64" s="37"/>
      <c r="BK64" s="37"/>
      <c r="BL64" s="37"/>
    </row>
    <row r="65" spans="1:64" ht="42.75" customHeight="1">
      <c r="A65" s="32" t="s">
        <v>116</v>
      </c>
      <c r="B65" s="32"/>
      <c r="C65" s="32"/>
      <c r="D65" s="33" t="s">
        <v>121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4" t="s">
        <v>81</v>
      </c>
      <c r="V65" s="35"/>
      <c r="W65" s="35"/>
      <c r="X65" s="35"/>
      <c r="Y65" s="36"/>
      <c r="Z65" s="33" t="s">
        <v>0</v>
      </c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7"/>
      <c r="AP65" s="37"/>
      <c r="AQ65" s="37"/>
      <c r="AR65" s="37"/>
      <c r="AS65" s="37"/>
      <c r="AT65" s="37"/>
      <c r="AU65" s="37"/>
      <c r="AV65" s="37"/>
      <c r="AW65" s="37">
        <v>117</v>
      </c>
      <c r="AX65" s="37"/>
      <c r="AY65" s="37"/>
      <c r="AZ65" s="37"/>
      <c r="BA65" s="37"/>
      <c r="BB65" s="37"/>
      <c r="BC65" s="37"/>
      <c r="BD65" s="37"/>
      <c r="BE65" s="37">
        <f>AW65</f>
        <v>117</v>
      </c>
      <c r="BF65" s="37"/>
      <c r="BG65" s="37"/>
      <c r="BH65" s="37"/>
      <c r="BI65" s="37"/>
      <c r="BJ65" s="37"/>
      <c r="BK65" s="37"/>
      <c r="BL65" s="37"/>
    </row>
    <row r="66" spans="1:64" s="2" customFormat="1" ht="15.75" customHeight="1">
      <c r="A66" s="41">
        <v>3</v>
      </c>
      <c r="B66" s="41"/>
      <c r="C66" s="41"/>
      <c r="D66" s="46" t="s">
        <v>77</v>
      </c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2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4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</row>
    <row r="67" spans="1:64" ht="28.5" customHeight="1">
      <c r="A67" s="32" t="s">
        <v>29</v>
      </c>
      <c r="B67" s="32"/>
      <c r="C67" s="32"/>
      <c r="D67" s="33" t="s">
        <v>1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 t="s">
        <v>82</v>
      </c>
      <c r="V67" s="33"/>
      <c r="W67" s="33"/>
      <c r="X67" s="33"/>
      <c r="Y67" s="33"/>
      <c r="Z67" s="33" t="s">
        <v>8</v>
      </c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40">
        <f>156510155.5/7184</f>
        <v>21785.934785634745</v>
      </c>
      <c r="AP67" s="40"/>
      <c r="AQ67" s="40"/>
      <c r="AR67" s="40"/>
      <c r="AS67" s="40"/>
      <c r="AT67" s="40"/>
      <c r="AU67" s="40"/>
      <c r="AV67" s="40"/>
      <c r="AW67" s="40">
        <v>880.89</v>
      </c>
      <c r="AX67" s="40"/>
      <c r="AY67" s="40"/>
      <c r="AZ67" s="40"/>
      <c r="BA67" s="40"/>
      <c r="BB67" s="40"/>
      <c r="BC67" s="40"/>
      <c r="BD67" s="40"/>
      <c r="BE67" s="40">
        <f>AO67+AW67</f>
        <v>22666.824785634744</v>
      </c>
      <c r="BF67" s="40"/>
      <c r="BG67" s="40"/>
      <c r="BH67" s="40"/>
      <c r="BI67" s="40"/>
      <c r="BJ67" s="40"/>
      <c r="BK67" s="40"/>
      <c r="BL67" s="40"/>
    </row>
    <row r="68" spans="1:64" ht="39.75" customHeight="1">
      <c r="A68" s="32" t="s">
        <v>30</v>
      </c>
      <c r="B68" s="32"/>
      <c r="C68" s="32"/>
      <c r="D68" s="33" t="s">
        <v>2</v>
      </c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4" t="s">
        <v>81</v>
      </c>
      <c r="V68" s="35"/>
      <c r="W68" s="35"/>
      <c r="X68" s="35"/>
      <c r="Y68" s="36"/>
      <c r="Z68" s="33" t="s">
        <v>3</v>
      </c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7">
        <v>2</v>
      </c>
      <c r="AP68" s="37"/>
      <c r="AQ68" s="37"/>
      <c r="AR68" s="37"/>
      <c r="AS68" s="37"/>
      <c r="AT68" s="37"/>
      <c r="AU68" s="37"/>
      <c r="AV68" s="37"/>
      <c r="AW68" s="40"/>
      <c r="AX68" s="40"/>
      <c r="AY68" s="40"/>
      <c r="AZ68" s="40"/>
      <c r="BA68" s="40"/>
      <c r="BB68" s="40"/>
      <c r="BC68" s="40"/>
      <c r="BD68" s="40"/>
      <c r="BE68" s="37">
        <f>AO68+AW68</f>
        <v>2</v>
      </c>
      <c r="BF68" s="37"/>
      <c r="BG68" s="37"/>
      <c r="BH68" s="37"/>
      <c r="BI68" s="37"/>
      <c r="BJ68" s="37"/>
      <c r="BK68" s="37"/>
      <c r="BL68" s="37"/>
    </row>
    <row r="69" spans="1:64" ht="39" customHeight="1">
      <c r="A69" s="32" t="s">
        <v>128</v>
      </c>
      <c r="B69" s="32"/>
      <c r="C69" s="32"/>
      <c r="D69" s="33" t="s">
        <v>119</v>
      </c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 t="s">
        <v>82</v>
      </c>
      <c r="V69" s="33"/>
      <c r="W69" s="33"/>
      <c r="X69" s="33"/>
      <c r="Y69" s="33"/>
      <c r="Z69" s="33" t="s">
        <v>130</v>
      </c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9"/>
      <c r="AP69" s="39"/>
      <c r="AQ69" s="39"/>
      <c r="AR69" s="39"/>
      <c r="AS69" s="39"/>
      <c r="AT69" s="39"/>
      <c r="AU69" s="39"/>
      <c r="AV69" s="39"/>
      <c r="AW69" s="40">
        <v>20531.8</v>
      </c>
      <c r="AX69" s="40"/>
      <c r="AY69" s="40"/>
      <c r="AZ69" s="40"/>
      <c r="BA69" s="40"/>
      <c r="BB69" s="40"/>
      <c r="BC69" s="40"/>
      <c r="BD69" s="40"/>
      <c r="BE69" s="40">
        <f>AW69</f>
        <v>20531.8</v>
      </c>
      <c r="BF69" s="40"/>
      <c r="BG69" s="40"/>
      <c r="BH69" s="40"/>
      <c r="BI69" s="40"/>
      <c r="BJ69" s="40"/>
      <c r="BK69" s="40"/>
      <c r="BL69" s="40"/>
    </row>
    <row r="70" spans="1:64" s="2" customFormat="1" ht="18" customHeight="1">
      <c r="A70" s="41">
        <v>4</v>
      </c>
      <c r="B70" s="41"/>
      <c r="C70" s="41"/>
      <c r="D70" s="46" t="s">
        <v>78</v>
      </c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2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4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64" ht="21" customHeight="1">
      <c r="A71" s="32" t="s">
        <v>31</v>
      </c>
      <c r="B71" s="32"/>
      <c r="C71" s="32"/>
      <c r="D71" s="33" t="s">
        <v>4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 t="s">
        <v>5</v>
      </c>
      <c r="V71" s="33"/>
      <c r="W71" s="33"/>
      <c r="X71" s="33"/>
      <c r="Y71" s="33"/>
      <c r="Z71" s="33" t="s">
        <v>6</v>
      </c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7">
        <v>190</v>
      </c>
      <c r="AP71" s="37"/>
      <c r="AQ71" s="37"/>
      <c r="AR71" s="37"/>
      <c r="AS71" s="37"/>
      <c r="AT71" s="37"/>
      <c r="AU71" s="37"/>
      <c r="AV71" s="37"/>
      <c r="AW71" s="37">
        <v>190</v>
      </c>
      <c r="AX71" s="37"/>
      <c r="AY71" s="37"/>
      <c r="AZ71" s="37"/>
      <c r="BA71" s="37"/>
      <c r="BB71" s="37"/>
      <c r="BC71" s="37"/>
      <c r="BD71" s="37"/>
      <c r="BE71" s="37">
        <f>AO71</f>
        <v>190</v>
      </c>
      <c r="BF71" s="37"/>
      <c r="BG71" s="37"/>
      <c r="BH71" s="37"/>
      <c r="BI71" s="37"/>
      <c r="BJ71" s="37"/>
      <c r="BK71" s="37"/>
      <c r="BL71" s="37"/>
    </row>
    <row r="72" spans="1:64" ht="41.25" customHeight="1">
      <c r="A72" s="32" t="s">
        <v>117</v>
      </c>
      <c r="B72" s="32"/>
      <c r="C72" s="32"/>
      <c r="D72" s="33" t="s">
        <v>120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4" t="s">
        <v>83</v>
      </c>
      <c r="V72" s="35"/>
      <c r="W72" s="35"/>
      <c r="X72" s="35"/>
      <c r="Y72" s="36"/>
      <c r="Z72" s="33" t="s">
        <v>114</v>
      </c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7"/>
      <c r="AP72" s="37"/>
      <c r="AQ72" s="37"/>
      <c r="AR72" s="37"/>
      <c r="AS72" s="37"/>
      <c r="AT72" s="37"/>
      <c r="AU72" s="37"/>
      <c r="AV72" s="37"/>
      <c r="AW72" s="37">
        <v>82</v>
      </c>
      <c r="AX72" s="37"/>
      <c r="AY72" s="37"/>
      <c r="AZ72" s="37"/>
      <c r="BA72" s="37"/>
      <c r="BB72" s="37"/>
      <c r="BC72" s="37"/>
      <c r="BD72" s="37"/>
      <c r="BE72" s="37">
        <f>AW72</f>
        <v>82</v>
      </c>
      <c r="BF72" s="37"/>
      <c r="BG72" s="37"/>
      <c r="BH72" s="37"/>
      <c r="BI72" s="37"/>
      <c r="BJ72" s="37"/>
      <c r="BK72" s="37"/>
      <c r="BL72" s="37"/>
    </row>
    <row r="73" spans="1:64" ht="1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</row>
    <row r="74" spans="1:64" ht="15.75" customHeight="1">
      <c r="A74" s="38" t="s">
        <v>124</v>
      </c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4"/>
      <c r="AO74" s="30" t="s">
        <v>125</v>
      </c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"/>
      <c r="BI74" s="3"/>
      <c r="BJ74" s="3"/>
      <c r="BK74" s="3"/>
      <c r="BL74" s="3"/>
    </row>
    <row r="75" spans="1:64" ht="9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15"/>
      <c r="Y75" s="15"/>
      <c r="Z75" s="15"/>
      <c r="AA75" s="15"/>
      <c r="AB75" s="31" t="s">
        <v>39</v>
      </c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"/>
      <c r="AO75" s="24" t="s">
        <v>70</v>
      </c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3"/>
      <c r="BI75" s="3"/>
      <c r="BJ75" s="3"/>
      <c r="BK75" s="3"/>
      <c r="BL75" s="3"/>
    </row>
    <row r="76" spans="1:64" ht="15.75" customHeight="1">
      <c r="A76" s="27" t="s">
        <v>37</v>
      </c>
      <c r="B76" s="27"/>
      <c r="C76" s="27"/>
      <c r="D76" s="27"/>
      <c r="E76" s="27"/>
      <c r="F76" s="27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</row>
    <row r="77" spans="1:64" ht="12.75" customHeight="1">
      <c r="A77" s="28" t="s">
        <v>90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7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</row>
    <row r="78" spans="1:64" ht="12.75">
      <c r="A78" s="18" t="s">
        <v>66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</row>
    <row r="79" spans="1:64" ht="12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</row>
    <row r="80" spans="1:64" ht="33.75" customHeight="1">
      <c r="A80" s="29" t="s">
        <v>133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4"/>
      <c r="AO80" s="30" t="s">
        <v>131</v>
      </c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"/>
      <c r="BI80" s="3"/>
      <c r="BJ80" s="3"/>
      <c r="BK80" s="3"/>
      <c r="BL80" s="3"/>
    </row>
    <row r="81" spans="1:64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15"/>
      <c r="Y81" s="15"/>
      <c r="Z81" s="15"/>
      <c r="AA81" s="15"/>
      <c r="AB81" s="15"/>
      <c r="AC81" s="15"/>
      <c r="AD81" s="15"/>
      <c r="AE81" s="15"/>
      <c r="AF81" s="15"/>
      <c r="AG81" s="15" t="s">
        <v>39</v>
      </c>
      <c r="AH81" s="15"/>
      <c r="AI81" s="15"/>
      <c r="AJ81" s="15"/>
      <c r="AK81" s="15"/>
      <c r="AL81" s="15"/>
      <c r="AM81" s="15"/>
      <c r="AN81" s="3"/>
      <c r="AO81" s="24" t="s">
        <v>70</v>
      </c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3"/>
      <c r="BI81" s="3"/>
      <c r="BJ81" s="3"/>
      <c r="BK81" s="3"/>
      <c r="BL81" s="3"/>
    </row>
    <row r="82" spans="1:64" ht="12.75">
      <c r="A82" s="25">
        <v>44124</v>
      </c>
      <c r="B82" s="26"/>
      <c r="C82" s="26"/>
      <c r="D82" s="26"/>
      <c r="E82" s="26"/>
      <c r="F82" s="26"/>
      <c r="G82" s="26"/>
      <c r="H82" s="26"/>
      <c r="I82" s="21"/>
      <c r="J82" s="21"/>
      <c r="K82" s="21"/>
      <c r="L82" s="21"/>
      <c r="M82" s="21"/>
      <c r="N82" s="21"/>
      <c r="O82" s="21"/>
      <c r="P82" s="21"/>
      <c r="Q82" s="21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</row>
    <row r="83" spans="1:64" ht="12.75">
      <c r="A83" s="24" t="s">
        <v>64</v>
      </c>
      <c r="B83" s="24"/>
      <c r="C83" s="24"/>
      <c r="D83" s="24"/>
      <c r="E83" s="24"/>
      <c r="F83" s="24"/>
      <c r="G83" s="24"/>
      <c r="H83" s="2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</row>
    <row r="84" spans="1:64" ht="12.75">
      <c r="A84" s="22" t="s">
        <v>65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</row>
  </sheetData>
  <sheetProtection/>
  <mergeCells count="306">
    <mergeCell ref="D46:AJ46"/>
    <mergeCell ref="AK46:AT46"/>
    <mergeCell ref="AU46:BC46"/>
    <mergeCell ref="BD46:BL46"/>
    <mergeCell ref="A61:C61"/>
    <mergeCell ref="D61:T61"/>
    <mergeCell ref="U61:Y61"/>
    <mergeCell ref="Z61:AN61"/>
    <mergeCell ref="A47:C47"/>
    <mergeCell ref="D47:AJ47"/>
    <mergeCell ref="AO1:BL1"/>
    <mergeCell ref="AO2:BL2"/>
    <mergeCell ref="AO3:BL3"/>
    <mergeCell ref="AO4:BL4"/>
    <mergeCell ref="AO5:BL5"/>
    <mergeCell ref="A46:C46"/>
    <mergeCell ref="AO6:BF6"/>
    <mergeCell ref="A9:BL9"/>
    <mergeCell ref="A10:B10"/>
    <mergeCell ref="C10:Z10"/>
    <mergeCell ref="AA10:BC10"/>
    <mergeCell ref="BD10:BL10"/>
    <mergeCell ref="A8:BL8"/>
    <mergeCell ref="AO61:AV61"/>
    <mergeCell ref="AW61:BD61"/>
    <mergeCell ref="BE61:BL61"/>
    <mergeCell ref="A11:Z11"/>
    <mergeCell ref="AA11:BC11"/>
    <mergeCell ref="BD11:BL11"/>
    <mergeCell ref="A12:B12"/>
    <mergeCell ref="BD14:BL14"/>
    <mergeCell ref="C12:Z12"/>
    <mergeCell ref="AA12:BC12"/>
    <mergeCell ref="BD12:BL12"/>
    <mergeCell ref="A13:Z13"/>
    <mergeCell ref="AA13:BC13"/>
    <mergeCell ref="BD13:BL13"/>
    <mergeCell ref="A15:I15"/>
    <mergeCell ref="J15:R15"/>
    <mergeCell ref="S15:Z15"/>
    <mergeCell ref="AE15:BC15"/>
    <mergeCell ref="A14:B14"/>
    <mergeCell ref="C14:I14"/>
    <mergeCell ref="K14:Q14"/>
    <mergeCell ref="U14:Y14"/>
    <mergeCell ref="AA14:BC14"/>
    <mergeCell ref="A17:H17"/>
    <mergeCell ref="I17:S17"/>
    <mergeCell ref="T17:W17"/>
    <mergeCell ref="A18:BL18"/>
    <mergeCell ref="BD15:BL15"/>
    <mergeCell ref="A16:T16"/>
    <mergeCell ref="U16:AD16"/>
    <mergeCell ref="AE16:AR16"/>
    <mergeCell ref="AS16:BC16"/>
    <mergeCell ref="BD16:BL16"/>
    <mergeCell ref="A19:BL19"/>
    <mergeCell ref="A20:BL20"/>
    <mergeCell ref="G28:BL28"/>
    <mergeCell ref="A21:F21"/>
    <mergeCell ref="G21:BL21"/>
    <mergeCell ref="A22:F22"/>
    <mergeCell ref="G22:BL22"/>
    <mergeCell ref="A23:F23"/>
    <mergeCell ref="G23:BL23"/>
    <mergeCell ref="A24:BL24"/>
    <mergeCell ref="A25:BL25"/>
    <mergeCell ref="A26:BL26"/>
    <mergeCell ref="A27:F27"/>
    <mergeCell ref="G27:BL27"/>
    <mergeCell ref="A29:F29"/>
    <mergeCell ref="G29:BL29"/>
    <mergeCell ref="AU34:BC34"/>
    <mergeCell ref="BD34:BL34"/>
    <mergeCell ref="A28:F28"/>
    <mergeCell ref="A32:C33"/>
    <mergeCell ref="D32:AJ33"/>
    <mergeCell ref="AK32:AT33"/>
    <mergeCell ref="A30:AZ30"/>
    <mergeCell ref="A31:BK31"/>
    <mergeCell ref="BD36:BL36"/>
    <mergeCell ref="A35:C35"/>
    <mergeCell ref="D35:AJ35"/>
    <mergeCell ref="AK35:AT35"/>
    <mergeCell ref="AU35:BC35"/>
    <mergeCell ref="AU32:BC33"/>
    <mergeCell ref="BD32:BL33"/>
    <mergeCell ref="A34:C34"/>
    <mergeCell ref="D34:AJ34"/>
    <mergeCell ref="AK34:AT34"/>
    <mergeCell ref="BD38:BL38"/>
    <mergeCell ref="A37:C37"/>
    <mergeCell ref="D37:AJ37"/>
    <mergeCell ref="AK37:AT37"/>
    <mergeCell ref="AU37:BC37"/>
    <mergeCell ref="BD35:BL35"/>
    <mergeCell ref="A36:C36"/>
    <mergeCell ref="D36:AJ36"/>
    <mergeCell ref="AK36:AT36"/>
    <mergeCell ref="AU36:BC36"/>
    <mergeCell ref="BD42:BL42"/>
    <mergeCell ref="A39:C39"/>
    <mergeCell ref="D39:AJ39"/>
    <mergeCell ref="AK39:AT39"/>
    <mergeCell ref="AU39:BC39"/>
    <mergeCell ref="BD37:BL37"/>
    <mergeCell ref="A38:C38"/>
    <mergeCell ref="D38:AJ38"/>
    <mergeCell ref="AK38:AT38"/>
    <mergeCell ref="AU38:BC38"/>
    <mergeCell ref="AK44:AT44"/>
    <mergeCell ref="AU44:BC44"/>
    <mergeCell ref="BD39:BL39"/>
    <mergeCell ref="A40:BL40"/>
    <mergeCell ref="BD44:BL44"/>
    <mergeCell ref="A41:BK41"/>
    <mergeCell ref="A42:C42"/>
    <mergeCell ref="D42:AJ42"/>
    <mergeCell ref="AK42:AT42"/>
    <mergeCell ref="AU42:BC42"/>
    <mergeCell ref="AK47:AT47"/>
    <mergeCell ref="AU47:BC47"/>
    <mergeCell ref="BD47:BL47"/>
    <mergeCell ref="A43:C43"/>
    <mergeCell ref="D43:AJ43"/>
    <mergeCell ref="AK43:AT43"/>
    <mergeCell ref="AU43:BC43"/>
    <mergeCell ref="BD43:BL43"/>
    <mergeCell ref="A44:C44"/>
    <mergeCell ref="D44:AJ44"/>
    <mergeCell ref="D50:T50"/>
    <mergeCell ref="U50:Y50"/>
    <mergeCell ref="Z50:AN50"/>
    <mergeCell ref="AO50:AV50"/>
    <mergeCell ref="A49:BL49"/>
    <mergeCell ref="A45:C45"/>
    <mergeCell ref="D45:AJ45"/>
    <mergeCell ref="AK45:AT45"/>
    <mergeCell ref="AU45:BC45"/>
    <mergeCell ref="BD45:BL45"/>
    <mergeCell ref="AO51:AV51"/>
    <mergeCell ref="AW51:BD51"/>
    <mergeCell ref="BE51:BL51"/>
    <mergeCell ref="A50:C50"/>
    <mergeCell ref="AW50:BD50"/>
    <mergeCell ref="A48:C48"/>
    <mergeCell ref="D48:AJ48"/>
    <mergeCell ref="AK48:AT48"/>
    <mergeCell ref="AU48:BC48"/>
    <mergeCell ref="BD48:BL48"/>
    <mergeCell ref="A52:C52"/>
    <mergeCell ref="D52:T52"/>
    <mergeCell ref="U52:Y52"/>
    <mergeCell ref="Z52:AN52"/>
    <mergeCell ref="BE52:BL52"/>
    <mergeCell ref="BE50:BL50"/>
    <mergeCell ref="A51:C51"/>
    <mergeCell ref="D51:T51"/>
    <mergeCell ref="U51:Y51"/>
    <mergeCell ref="Z51:AN51"/>
    <mergeCell ref="AO52:AV52"/>
    <mergeCell ref="AW52:BD52"/>
    <mergeCell ref="AW54:BD54"/>
    <mergeCell ref="BE54:BL54"/>
    <mergeCell ref="AO53:AV53"/>
    <mergeCell ref="AW53:BD53"/>
    <mergeCell ref="BE53:BL53"/>
    <mergeCell ref="AO54:AV54"/>
    <mergeCell ref="AO55:AV55"/>
    <mergeCell ref="AW55:BD55"/>
    <mergeCell ref="A53:C53"/>
    <mergeCell ref="D53:T53"/>
    <mergeCell ref="U53:Y53"/>
    <mergeCell ref="Z53:AN53"/>
    <mergeCell ref="D55:T55"/>
    <mergeCell ref="A54:C54"/>
    <mergeCell ref="D54:T54"/>
    <mergeCell ref="U54:Y54"/>
    <mergeCell ref="Z54:AN54"/>
    <mergeCell ref="U55:Y55"/>
    <mergeCell ref="Z55:AN55"/>
    <mergeCell ref="A58:C58"/>
    <mergeCell ref="BE55:BL55"/>
    <mergeCell ref="A56:C56"/>
    <mergeCell ref="D56:T56"/>
    <mergeCell ref="U56:Y56"/>
    <mergeCell ref="Z56:AN56"/>
    <mergeCell ref="AO56:AV56"/>
    <mergeCell ref="AW56:BD56"/>
    <mergeCell ref="BE56:BL56"/>
    <mergeCell ref="A55:C55"/>
    <mergeCell ref="AW59:BD59"/>
    <mergeCell ref="AW58:BD58"/>
    <mergeCell ref="BE58:BL58"/>
    <mergeCell ref="A57:C57"/>
    <mergeCell ref="D57:T57"/>
    <mergeCell ref="U57:Y57"/>
    <mergeCell ref="Z57:AN57"/>
    <mergeCell ref="AO57:AV57"/>
    <mergeCell ref="AW57:BD57"/>
    <mergeCell ref="BE57:BL57"/>
    <mergeCell ref="D59:T59"/>
    <mergeCell ref="D58:T58"/>
    <mergeCell ref="U58:Y58"/>
    <mergeCell ref="Z58:AN58"/>
    <mergeCell ref="AO58:AV58"/>
    <mergeCell ref="U59:Y59"/>
    <mergeCell ref="Z59:AN59"/>
    <mergeCell ref="AO59:AV59"/>
    <mergeCell ref="A63:C63"/>
    <mergeCell ref="BE59:BL59"/>
    <mergeCell ref="A60:C60"/>
    <mergeCell ref="D60:T60"/>
    <mergeCell ref="U60:Y60"/>
    <mergeCell ref="Z60:AN60"/>
    <mergeCell ref="AO60:AV60"/>
    <mergeCell ref="AW60:BD60"/>
    <mergeCell ref="BE60:BL60"/>
    <mergeCell ref="A59:C59"/>
    <mergeCell ref="AW64:BD64"/>
    <mergeCell ref="AW63:BD63"/>
    <mergeCell ref="BE63:BL63"/>
    <mergeCell ref="A62:C62"/>
    <mergeCell ref="D62:T62"/>
    <mergeCell ref="U62:Y62"/>
    <mergeCell ref="Z62:AN62"/>
    <mergeCell ref="AO62:AV62"/>
    <mergeCell ref="AW62:BD62"/>
    <mergeCell ref="BE62:BL62"/>
    <mergeCell ref="D63:T63"/>
    <mergeCell ref="U63:Y63"/>
    <mergeCell ref="Z63:AN63"/>
    <mergeCell ref="AO63:AV63"/>
    <mergeCell ref="U64:Y64"/>
    <mergeCell ref="Z64:AN64"/>
    <mergeCell ref="AO64:AV64"/>
    <mergeCell ref="BE64:BL64"/>
    <mergeCell ref="A66:C66"/>
    <mergeCell ref="D66:T66"/>
    <mergeCell ref="U66:Y66"/>
    <mergeCell ref="Z66:AN66"/>
    <mergeCell ref="AO66:AV66"/>
    <mergeCell ref="AW66:BD66"/>
    <mergeCell ref="BE66:BL66"/>
    <mergeCell ref="A64:C64"/>
    <mergeCell ref="D64:T64"/>
    <mergeCell ref="AW68:BD68"/>
    <mergeCell ref="BE68:BL68"/>
    <mergeCell ref="A67:C67"/>
    <mergeCell ref="D67:T67"/>
    <mergeCell ref="U67:Y67"/>
    <mergeCell ref="Z67:AN67"/>
    <mergeCell ref="AO67:AV67"/>
    <mergeCell ref="BE71:BL71"/>
    <mergeCell ref="AW67:BD67"/>
    <mergeCell ref="BE67:BL67"/>
    <mergeCell ref="A68:C68"/>
    <mergeCell ref="D70:T70"/>
    <mergeCell ref="D68:T68"/>
    <mergeCell ref="U68:Y68"/>
    <mergeCell ref="Z68:AN68"/>
    <mergeCell ref="AO68:AV68"/>
    <mergeCell ref="U70:Y70"/>
    <mergeCell ref="AW65:BD65"/>
    <mergeCell ref="AO70:AV70"/>
    <mergeCell ref="AO65:AV65"/>
    <mergeCell ref="BE70:BL70"/>
    <mergeCell ref="A71:C71"/>
    <mergeCell ref="D71:T71"/>
    <mergeCell ref="U71:Y71"/>
    <mergeCell ref="Z71:AN71"/>
    <mergeCell ref="AO71:AV71"/>
    <mergeCell ref="AW71:BD71"/>
    <mergeCell ref="A69:C69"/>
    <mergeCell ref="D69:T69"/>
    <mergeCell ref="U69:Y69"/>
    <mergeCell ref="Z69:AN69"/>
    <mergeCell ref="Z70:AN70"/>
    <mergeCell ref="AW70:BD70"/>
    <mergeCell ref="AO74:BG74"/>
    <mergeCell ref="BE65:BL65"/>
    <mergeCell ref="A65:C65"/>
    <mergeCell ref="D65:T65"/>
    <mergeCell ref="U65:Y65"/>
    <mergeCell ref="Z65:AN65"/>
    <mergeCell ref="AO69:AV69"/>
    <mergeCell ref="AW69:BD69"/>
    <mergeCell ref="BE69:BL69"/>
    <mergeCell ref="A70:C70"/>
    <mergeCell ref="AB75:AM75"/>
    <mergeCell ref="AO75:BG75"/>
    <mergeCell ref="A72:C72"/>
    <mergeCell ref="D72:T72"/>
    <mergeCell ref="U72:Y72"/>
    <mergeCell ref="Z72:AN72"/>
    <mergeCell ref="AW72:BD72"/>
    <mergeCell ref="BE72:BL72"/>
    <mergeCell ref="AO72:AV72"/>
    <mergeCell ref="A74:AA74"/>
    <mergeCell ref="AO81:BG81"/>
    <mergeCell ref="A82:H82"/>
    <mergeCell ref="A83:H83"/>
    <mergeCell ref="A76:F76"/>
    <mergeCell ref="A77:AA77"/>
    <mergeCell ref="A80:AA80"/>
    <mergeCell ref="AO80:BG80"/>
  </mergeCells>
  <conditionalFormatting sqref="D36 D38 Z63 D56 D63 D67 D53:D54 Z53:Z56 Z60:Z61 D60:D61">
    <cfRule type="cellIs" priority="36" dxfId="23" operator="equal" stopIfTrue="1">
      <formula>$D35</formula>
    </cfRule>
  </conditionalFormatting>
  <conditionalFormatting sqref="D64">
    <cfRule type="cellIs" priority="35" dxfId="23" operator="equal" stopIfTrue="1">
      <formula>$D62</formula>
    </cfRule>
  </conditionalFormatting>
  <conditionalFormatting sqref="D37:D38">
    <cfRule type="cellIs" priority="34" dxfId="23" operator="equal" stopIfTrue="1">
      <formula>$D31</formula>
    </cfRule>
  </conditionalFormatting>
  <conditionalFormatting sqref="D55 D57 Z57">
    <cfRule type="cellIs" priority="33" dxfId="23" operator="equal" stopIfTrue="1">
      <formula>$D3</formula>
    </cfRule>
  </conditionalFormatting>
  <conditionalFormatting sqref="Z59 D59">
    <cfRule type="cellIs" priority="30" dxfId="23" operator="equal" stopIfTrue="1">
      <formula>$D52</formula>
    </cfRule>
  </conditionalFormatting>
  <conditionalFormatting sqref="Z67">
    <cfRule type="cellIs" priority="26" dxfId="23" operator="equal" stopIfTrue="1">
      <formula>#REF!</formula>
    </cfRule>
  </conditionalFormatting>
  <conditionalFormatting sqref="D68">
    <cfRule type="cellIs" priority="25" dxfId="23" operator="equal" stopIfTrue="1">
      <formula>#REF!</formula>
    </cfRule>
  </conditionalFormatting>
  <conditionalFormatting sqref="Z65 D71 Z67:Z69 Z61 Z71:Z72">
    <cfRule type="cellIs" priority="24" dxfId="23" operator="equal" stopIfTrue="1">
      <formula>#REF!</formula>
    </cfRule>
  </conditionalFormatting>
  <conditionalFormatting sqref="D70 D52">
    <cfRule type="cellIs" priority="23" dxfId="23" operator="equal" stopIfTrue="1">
      <formula>#REF!</formula>
    </cfRule>
  </conditionalFormatting>
  <conditionalFormatting sqref="U70 Z61 D66 U66 U62 Z58 D58 Z68">
    <cfRule type="cellIs" priority="22" dxfId="23" operator="equal" stopIfTrue="1">
      <formula>#REF!</formula>
    </cfRule>
  </conditionalFormatting>
  <conditionalFormatting sqref="D68">
    <cfRule type="cellIs" priority="21" dxfId="23" operator="equal" stopIfTrue="1">
      <formula>#REF!</formula>
    </cfRule>
  </conditionalFormatting>
  <conditionalFormatting sqref="Z61">
    <cfRule type="cellIs" priority="20" dxfId="23" operator="equal" stopIfTrue="1">
      <formula>#REF!</formula>
    </cfRule>
  </conditionalFormatting>
  <conditionalFormatting sqref="A44:A45 A52:A72 A47">
    <cfRule type="cellIs" priority="19" dxfId="23" operator="equal" stopIfTrue="1">
      <formula>0</formula>
    </cfRule>
  </conditionalFormatting>
  <conditionalFormatting sqref="D35">
    <cfRule type="cellIs" priority="18" dxfId="23" operator="equal" stopIfTrue="1">
      <formula>#REF!</formula>
    </cfRule>
  </conditionalFormatting>
  <conditionalFormatting sqref="Z71 D71">
    <cfRule type="cellIs" priority="17" dxfId="23" operator="equal" stopIfTrue="1">
      <formula>$D67</formula>
    </cfRule>
  </conditionalFormatting>
  <conditionalFormatting sqref="D62">
    <cfRule type="cellIs" priority="37" dxfId="23" operator="equal" stopIfTrue="1">
      <formula>$D54</formula>
    </cfRule>
  </conditionalFormatting>
  <conditionalFormatting sqref="Z61 D61">
    <cfRule type="cellIs" priority="5" dxfId="23" operator="equal" stopIfTrue="1">
      <formula>$D59</formula>
    </cfRule>
  </conditionalFormatting>
  <conditionalFormatting sqref="Z65">
    <cfRule type="cellIs" priority="40" dxfId="23" operator="equal" stopIfTrue="1">
      <formula>$D71</formula>
    </cfRule>
  </conditionalFormatting>
  <conditionalFormatting sqref="Z72">
    <cfRule type="cellIs" priority="66" dxfId="23" operator="equal" stopIfTrue="1">
      <formula>#REF!</formula>
    </cfRule>
  </conditionalFormatting>
  <conditionalFormatting sqref="Z65">
    <cfRule type="cellIs" priority="67" dxfId="23" operator="equal" stopIfTrue="1">
      <formula>#REF!</formula>
    </cfRule>
  </conditionalFormatting>
  <conditionalFormatting sqref="Z69">
    <cfRule type="cellIs" priority="68" dxfId="23" operator="equal" stopIfTrue="1">
      <formula>#REF!</formula>
    </cfRule>
  </conditionalFormatting>
  <conditionalFormatting sqref="Z69">
    <cfRule type="cellIs" priority="69" dxfId="23" operator="equal" stopIfTrue="1">
      <formula>#REF!</formula>
    </cfRule>
  </conditionalFormatting>
  <conditionalFormatting sqref="A46">
    <cfRule type="cellIs" priority="1" dxfId="23" operator="equal" stopIfTrue="1">
      <formula>0</formula>
    </cfRule>
  </conditionalFormatting>
  <printOptions/>
  <pageMargins left="0.5905511811023623" right="0.31496062992125984" top="0.35" bottom="0.31" header="0" footer="0"/>
  <pageSetup fitToHeight="4" horizontalDpi="600" verticalDpi="600" orientation="landscape" paperSize="9" scale="70" r:id="rId1"/>
  <rowBreaks count="2" manualBreakCount="2">
    <brk id="29" max="63" man="1"/>
    <brk id="6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2020-10-20T13:36:19Z</cp:lastPrinted>
  <dcterms:created xsi:type="dcterms:W3CDTF">2016-08-15T09:54:21Z</dcterms:created>
  <dcterms:modified xsi:type="dcterms:W3CDTF">2020-10-20T14:00:31Z</dcterms:modified>
  <cp:category/>
  <cp:version/>
  <cp:contentType/>
  <cp:contentStatus/>
</cp:coreProperties>
</file>